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3.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Core"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N:\Appui\DIR_07_APPUI-AUX-SITUATIONS-URGENC\Op_D1_Ripa\Cycle_2023-2025\Liste_Intervenants_RIPA\"/>
    </mc:Choice>
  </mc:AlternateContent>
  <xr:revisionPtr revIDLastSave="0" documentId="13_ncr:1_{C562B5A3-FFF0-4FE7-A461-24037EED3643}" xr6:coauthVersionLast="47" xr6:coauthVersionMax="47" xr10:uidLastSave="{00000000-0000-0000-0000-000000000000}"/>
  <bookViews>
    <workbookView xWindow="-25320" yWindow="300" windowWidth="25440" windowHeight="15270" firstSheet="1" activeTab="2" xr2:uid="{00000000-000D-0000-FFFF-FFFF00000000}"/>
  </bookViews>
  <sheets>
    <sheet name="Donnees" sheetId="38" state="hidden" r:id="rId1"/>
    <sheet name="A_LIRE" sheetId="36" r:id="rId2"/>
    <sheet name="Recherche_Intervenants" sheetId="29" r:id="rId3"/>
    <sheet name="Adherents_RIPA_2023-2025" sheetId="28" state="hidden" r:id="rId4"/>
  </sheets>
  <definedNames>
    <definedName name="_xlnm._FilterDatabase" localSheetId="3" hidden="1">'Adherents_RIPA_2023-2025'!$C$1:$CO$96</definedName>
    <definedName name="Auvergne_Rhône_Alpes" localSheetId="0">Donnees!$F$4:$F$15</definedName>
    <definedName name="Auvergne_Rhône_Alpes">Donnees!$F$4:$F$15</definedName>
    <definedName name="Bourgogne_Franche_Comté" localSheetId="0">Donnees!$G$4:$G$11</definedName>
    <definedName name="Bourgogne_Franche_Comté">Donnees!$G$4:$G$11</definedName>
    <definedName name="Bretagne" localSheetId="0">Donnees!$H$4:$H$7</definedName>
    <definedName name="Bretagne">Donnees!$H$4:$H$7</definedName>
    <definedName name="Categorie" localSheetId="0">Donnees!$B$3:$B$18</definedName>
    <definedName name="Categorie">Donnees!$B$3:$B$18</definedName>
    <definedName name="Centre_Val_de_Loire" localSheetId="0">Donnees!$I$4:$I$9</definedName>
    <definedName name="Centre_Val_de_Loire">Donnees!$I$4:$I$9</definedName>
    <definedName name="Corse" localSheetId="0">Donnees!$J$4:$J$5</definedName>
    <definedName name="Corse">Donnees!$J$4:$J$5</definedName>
    <definedName name="Grand_Est" localSheetId="0">Donnees!$K$4:$K$13</definedName>
    <definedName name="Grand_Est">Donnees!$K$4:$K$13</definedName>
    <definedName name="Hauts_de_France" localSheetId="0">Donnees!$L$4:$L$8</definedName>
    <definedName name="Hauts_de_France">Donnees!$L$4:$L$8</definedName>
    <definedName name="Ile_de_France" localSheetId="0">Donnees!$M$4:$M$11</definedName>
    <definedName name="Ile_de_France">Donnees!$M$4:$M$11</definedName>
    <definedName name="Normandie" localSheetId="0">Donnees!$N$4:$N$8</definedName>
    <definedName name="Normandie">Donnees!$N$4:$N$8</definedName>
    <definedName name="Nouvelle_Aquitaine" localSheetId="0">Donnees!$O$4:$O$15</definedName>
    <definedName name="Nouvelle_Aquitaine">Donnees!$O$4:$O$15</definedName>
    <definedName name="Occitanie" localSheetId="0">Donnees!$P$4:$P$16</definedName>
    <definedName name="Occitanie">Donnees!$P$4:$P$16</definedName>
    <definedName name="Pays_de_la_Loire" localSheetId="0">Donnees!$Q$4:$Q$8</definedName>
    <definedName name="Pays_de_la_Loire">Donnees!$Q$4:$Q$8</definedName>
    <definedName name="Provence_Alpes_Côte_Azur" localSheetId="0">Donnees!$R$4:$R$9</definedName>
    <definedName name="Provence_Alpes_Côte_Azur">Donnees!$R$4:$R$9</definedName>
    <definedName name="Toutes_les_regions" localSheetId="0">Donnees!$E$4:$E$18</definedName>
    <definedName name="Toutes_les_regions">Donnees!$E$4:$E$18</definedName>
    <definedName name="_xlnm.Print_Area" localSheetId="2">Recherche_Intervenants!$B:$M</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28" l="1"/>
  <c r="I4" i="28"/>
  <c r="I5" i="28"/>
  <c r="I6" i="28"/>
  <c r="I7" i="28"/>
  <c r="I8" i="28"/>
  <c r="I9" i="28"/>
  <c r="I10" i="28"/>
  <c r="I11" i="28"/>
  <c r="I12" i="28"/>
  <c r="I13" i="28"/>
  <c r="I14"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I43" i="28"/>
  <c r="I44" i="28"/>
  <c r="I45" i="28"/>
  <c r="I46" i="28"/>
  <c r="I47" i="28"/>
  <c r="I48" i="28"/>
  <c r="I49" i="28"/>
  <c r="I50" i="28"/>
  <c r="I51" i="28"/>
  <c r="I52" i="28"/>
  <c r="I53" i="28"/>
  <c r="I54" i="28"/>
  <c r="I55" i="28"/>
  <c r="I56" i="28"/>
  <c r="I57" i="28"/>
  <c r="I58" i="28"/>
  <c r="I59" i="28"/>
  <c r="I60" i="28"/>
  <c r="I61" i="28"/>
  <c r="I62" i="28"/>
  <c r="I63" i="28"/>
  <c r="I64" i="28"/>
  <c r="I65" i="28"/>
  <c r="I66" i="28"/>
  <c r="I67" i="28"/>
  <c r="I68" i="28"/>
  <c r="I69" i="28"/>
  <c r="I70" i="28"/>
  <c r="I71" i="28"/>
  <c r="I72" i="28"/>
  <c r="I73" i="28"/>
  <c r="I74" i="28"/>
  <c r="I75" i="28"/>
  <c r="I76" i="28"/>
  <c r="I77" i="28"/>
  <c r="I78" i="28"/>
  <c r="I79" i="28"/>
  <c r="I80" i="28"/>
  <c r="I81" i="28"/>
  <c r="I82" i="28"/>
  <c r="I83" i="28"/>
  <c r="I84" i="28"/>
  <c r="I85" i="28"/>
  <c r="I86" i="28"/>
  <c r="I87" i="28"/>
  <c r="I88" i="28"/>
  <c r="I89" i="28"/>
  <c r="I90" i="28"/>
  <c r="I91" i="28"/>
  <c r="I92" i="28"/>
  <c r="I93" i="28"/>
  <c r="I94" i="28"/>
  <c r="I95" i="28"/>
  <c r="I96" i="28"/>
  <c r="I2" i="28"/>
  <c r="U36" i="28" l="1"/>
  <c r="U37" i="28"/>
  <c r="U38" i="28"/>
  <c r="U39" i="28"/>
  <c r="O36" i="28"/>
  <c r="O37" i="28"/>
  <c r="O38" i="28"/>
  <c r="O39" i="28"/>
  <c r="E36" i="28"/>
  <c r="E37" i="28"/>
  <c r="E38" i="28"/>
  <c r="E39" i="28"/>
  <c r="E35" i="28"/>
  <c r="BF36" i="28"/>
  <c r="BF37" i="28"/>
  <c r="BF38" i="28"/>
  <c r="AE2" i="38"/>
  <c r="AE3" i="38"/>
  <c r="AE4" i="38"/>
  <c r="AE5" i="38"/>
  <c r="AE6" i="38"/>
  <c r="AE7" i="38"/>
  <c r="AE8" i="38"/>
  <c r="AE9" i="38"/>
  <c r="AE10" i="38"/>
  <c r="AE11" i="38"/>
  <c r="AE12" i="38"/>
  <c r="AE13" i="38"/>
  <c r="AE14" i="38"/>
  <c r="AE15" i="38"/>
  <c r="AE16" i="38"/>
  <c r="AE17" i="38"/>
  <c r="AE18" i="38"/>
  <c r="AE19" i="38"/>
  <c r="AE20" i="38"/>
  <c r="AE21" i="38"/>
  <c r="AE22" i="38"/>
  <c r="AE23" i="38"/>
  <c r="AE24" i="38"/>
  <c r="AE25" i="38"/>
  <c r="AE26" i="38"/>
  <c r="AE27" i="38"/>
  <c r="AE28" i="38"/>
  <c r="AE29" i="38"/>
  <c r="AE30" i="38"/>
  <c r="AE31" i="38"/>
  <c r="AE32" i="38"/>
  <c r="AE33" i="38"/>
  <c r="AE34" i="38"/>
  <c r="AE35" i="38"/>
  <c r="AE36" i="38"/>
  <c r="AE37" i="38"/>
  <c r="AE38" i="38"/>
  <c r="AE39" i="38"/>
  <c r="AE40" i="38"/>
  <c r="AE41" i="38"/>
  <c r="AE42" i="38"/>
  <c r="AE43" i="38"/>
  <c r="AE44" i="38"/>
  <c r="AE45" i="38"/>
  <c r="AE46" i="38"/>
  <c r="AE47" i="38"/>
  <c r="AE48" i="38"/>
  <c r="AE49" i="38"/>
  <c r="AE50" i="38"/>
  <c r="AE51" i="38"/>
  <c r="AE52" i="38"/>
  <c r="AE53" i="38"/>
  <c r="AE54" i="38"/>
  <c r="AE55" i="38"/>
  <c r="AE56" i="38"/>
  <c r="AE57" i="38"/>
  <c r="AE58" i="38"/>
  <c r="AE59" i="38"/>
  <c r="AE60" i="38"/>
  <c r="AE61" i="38"/>
  <c r="AE62" i="38"/>
  <c r="AE63" i="38"/>
  <c r="AE64" i="38"/>
  <c r="AE65" i="38"/>
  <c r="AE66" i="38"/>
  <c r="AE67" i="38"/>
  <c r="AE68" i="38"/>
  <c r="AE69" i="38"/>
  <c r="AE70" i="38"/>
  <c r="AE71" i="38"/>
  <c r="AE72" i="38"/>
  <c r="AE73" i="38"/>
  <c r="AE74" i="38"/>
  <c r="AE75" i="38"/>
  <c r="AE76" i="38"/>
  <c r="AE77" i="38"/>
  <c r="AE78" i="38"/>
  <c r="AE79" i="38"/>
  <c r="AE80" i="38"/>
  <c r="AE81" i="38"/>
  <c r="AE82" i="38"/>
  <c r="AE83" i="38"/>
  <c r="AE84" i="38"/>
  <c r="AE85" i="38"/>
  <c r="AE86" i="38"/>
  <c r="AE87" i="38"/>
  <c r="AE88" i="38"/>
  <c r="AE89" i="38"/>
  <c r="AE90" i="38"/>
  <c r="AE91" i="38"/>
  <c r="AE92" i="38"/>
  <c r="AE93" i="38"/>
  <c r="AE94" i="38"/>
  <c r="AE95" i="38"/>
  <c r="AE96" i="38"/>
  <c r="AE97" i="38"/>
  <c r="AE98" i="38"/>
  <c r="AE99" i="38"/>
  <c r="AE100" i="38"/>
  <c r="AE101" i="38"/>
  <c r="AE102" i="38"/>
  <c r="BF96" i="28"/>
  <c r="U96" i="28"/>
  <c r="O96" i="28"/>
  <c r="E96" i="28"/>
  <c r="BF95" i="28"/>
  <c r="U95" i="28"/>
  <c r="O95" i="28"/>
  <c r="E95" i="28"/>
  <c r="BF94" i="28"/>
  <c r="U94" i="28"/>
  <c r="O94" i="28"/>
  <c r="E94" i="28"/>
  <c r="BF93" i="28"/>
  <c r="U93" i="28"/>
  <c r="O93" i="28"/>
  <c r="E93" i="28"/>
  <c r="BF92" i="28"/>
  <c r="U92" i="28"/>
  <c r="O92" i="28"/>
  <c r="E92" i="28"/>
  <c r="BF91" i="28"/>
  <c r="U91" i="28"/>
  <c r="O91" i="28"/>
  <c r="E91" i="28"/>
  <c r="BF90" i="28"/>
  <c r="U90" i="28"/>
  <c r="O90" i="28"/>
  <c r="E90" i="28"/>
  <c r="BF89" i="28"/>
  <c r="U89" i="28"/>
  <c r="O89" i="28"/>
  <c r="E89" i="28"/>
  <c r="BF88" i="28"/>
  <c r="U88" i="28"/>
  <c r="O88" i="28"/>
  <c r="E88" i="28"/>
  <c r="BF87" i="28"/>
  <c r="U87" i="28"/>
  <c r="O87" i="28"/>
  <c r="E87" i="28"/>
  <c r="BF86" i="28"/>
  <c r="U86" i="28"/>
  <c r="O86" i="28"/>
  <c r="E86" i="28"/>
  <c r="BF85" i="28"/>
  <c r="U85" i="28"/>
  <c r="O85" i="28"/>
  <c r="E85" i="28"/>
  <c r="BF84" i="28"/>
  <c r="U84" i="28"/>
  <c r="O84" i="28"/>
  <c r="E84" i="28"/>
  <c r="BF83" i="28"/>
  <c r="U83" i="28"/>
  <c r="O83" i="28"/>
  <c r="E83" i="28"/>
  <c r="BF82" i="28"/>
  <c r="U82" i="28"/>
  <c r="O82" i="28"/>
  <c r="E82" i="28"/>
  <c r="BF81" i="28"/>
  <c r="U81" i="28"/>
  <c r="O81" i="28"/>
  <c r="E81" i="28"/>
  <c r="BF80" i="28"/>
  <c r="U80" i="28"/>
  <c r="O80" i="28"/>
  <c r="E80" i="28"/>
  <c r="BF79" i="28"/>
  <c r="U79" i="28"/>
  <c r="O79" i="28"/>
  <c r="E79" i="28"/>
  <c r="BF78" i="28"/>
  <c r="U78" i="28"/>
  <c r="O78" i="28"/>
  <c r="E78" i="28"/>
  <c r="BF77" i="28"/>
  <c r="U77" i="28"/>
  <c r="O77" i="28"/>
  <c r="E77" i="28"/>
  <c r="BF76" i="28"/>
  <c r="U76" i="28"/>
  <c r="O76" i="28"/>
  <c r="E76" i="28"/>
  <c r="BF75" i="28"/>
  <c r="U75" i="28"/>
  <c r="O75" i="28"/>
  <c r="E75" i="28"/>
  <c r="BF74" i="28"/>
  <c r="U74" i="28"/>
  <c r="O74" i="28"/>
  <c r="E74" i="28"/>
  <c r="BF73" i="28"/>
  <c r="U73" i="28"/>
  <c r="O73" i="28"/>
  <c r="E73" i="28"/>
  <c r="BF72" i="28"/>
  <c r="U72" i="28"/>
  <c r="O72" i="28"/>
  <c r="E72" i="28"/>
  <c r="BF71" i="28"/>
  <c r="U71" i="28"/>
  <c r="O71" i="28"/>
  <c r="E71" i="28"/>
  <c r="BF70" i="28"/>
  <c r="U70" i="28"/>
  <c r="O70" i="28"/>
  <c r="E70" i="28"/>
  <c r="U69" i="28"/>
  <c r="O69" i="28"/>
  <c r="E69" i="28"/>
  <c r="BF68" i="28"/>
  <c r="U68" i="28"/>
  <c r="O68" i="28"/>
  <c r="E68" i="28"/>
  <c r="BF67" i="28"/>
  <c r="U67" i="28"/>
  <c r="O67" i="28"/>
  <c r="E67" i="28"/>
  <c r="BF66" i="28"/>
  <c r="U66" i="28"/>
  <c r="O66" i="28"/>
  <c r="E66" i="28"/>
  <c r="BF65" i="28"/>
  <c r="U65" i="28"/>
  <c r="O65" i="28"/>
  <c r="E65" i="28"/>
  <c r="BF64" i="28"/>
  <c r="U64" i="28"/>
  <c r="O64" i="28"/>
  <c r="E64" i="28"/>
  <c r="BF63" i="28"/>
  <c r="U63" i="28"/>
  <c r="O63" i="28"/>
  <c r="E63" i="28"/>
  <c r="BF62" i="28"/>
  <c r="U62" i="28"/>
  <c r="O62" i="28"/>
  <c r="E62" i="28"/>
  <c r="BF61" i="28"/>
  <c r="U61" i="28"/>
  <c r="O61" i="28"/>
  <c r="E61" i="28"/>
  <c r="BF60" i="28"/>
  <c r="U60" i="28"/>
  <c r="O60" i="28"/>
  <c r="E60" i="28"/>
  <c r="BF59" i="28"/>
  <c r="U59" i="28"/>
  <c r="O59" i="28"/>
  <c r="E59" i="28"/>
  <c r="BF58" i="28"/>
  <c r="U58" i="28"/>
  <c r="O58" i="28"/>
  <c r="E58" i="28"/>
  <c r="BF57" i="28"/>
  <c r="U57" i="28"/>
  <c r="O57" i="28"/>
  <c r="E57" i="28"/>
  <c r="BF56" i="28"/>
  <c r="U56" i="28"/>
  <c r="O56" i="28"/>
  <c r="E56" i="28"/>
  <c r="BF55" i="28"/>
  <c r="U55" i="28"/>
  <c r="O55" i="28"/>
  <c r="E55" i="28"/>
  <c r="BF54" i="28"/>
  <c r="U54" i="28"/>
  <c r="O54" i="28"/>
  <c r="E54" i="28"/>
  <c r="BF53" i="28"/>
  <c r="U53" i="28"/>
  <c r="O53" i="28"/>
  <c r="E53" i="28"/>
  <c r="BF52" i="28"/>
  <c r="U52" i="28"/>
  <c r="O52" i="28"/>
  <c r="E52" i="28"/>
  <c r="BF51" i="28"/>
  <c r="U51" i="28"/>
  <c r="O51" i="28"/>
  <c r="E51" i="28"/>
  <c r="BF50" i="28"/>
  <c r="U50" i="28"/>
  <c r="O50" i="28"/>
  <c r="E50" i="28"/>
  <c r="BF49" i="28"/>
  <c r="U49" i="28"/>
  <c r="O49" i="28"/>
  <c r="E49" i="28"/>
  <c r="BF48" i="28"/>
  <c r="U48" i="28"/>
  <c r="O48" i="28"/>
  <c r="E48" i="28"/>
  <c r="BF47" i="28"/>
  <c r="U47" i="28"/>
  <c r="O47" i="28"/>
  <c r="E47" i="28"/>
  <c r="BF46" i="28"/>
  <c r="U46" i="28"/>
  <c r="O46" i="28"/>
  <c r="E46" i="28"/>
  <c r="BF45" i="28"/>
  <c r="U45" i="28"/>
  <c r="O45" i="28"/>
  <c r="E45" i="28"/>
  <c r="BF44" i="28"/>
  <c r="U44" i="28"/>
  <c r="O44" i="28"/>
  <c r="E44" i="28"/>
  <c r="BF43" i="28"/>
  <c r="U43" i="28"/>
  <c r="O43" i="28"/>
  <c r="E43" i="28"/>
  <c r="BF42" i="28"/>
  <c r="U42" i="28"/>
  <c r="O42" i="28"/>
  <c r="E42" i="28"/>
  <c r="BF41" i="28"/>
  <c r="U41" i="28"/>
  <c r="O41" i="28"/>
  <c r="E41" i="28"/>
  <c r="BF40" i="28"/>
  <c r="U40" i="28"/>
  <c r="O40" i="28"/>
  <c r="E40" i="28"/>
  <c r="BF35" i="28"/>
  <c r="U35" i="28"/>
  <c r="O35" i="28"/>
  <c r="BF34" i="28"/>
  <c r="U34" i="28"/>
  <c r="O34" i="28"/>
  <c r="E34" i="28"/>
  <c r="BF33" i="28"/>
  <c r="U33" i="28"/>
  <c r="O33" i="28"/>
  <c r="E33" i="28"/>
  <c r="BF32" i="28"/>
  <c r="U32" i="28"/>
  <c r="O32" i="28"/>
  <c r="E32" i="28"/>
  <c r="BF31" i="28"/>
  <c r="U31" i="28"/>
  <c r="O31" i="28"/>
  <c r="E31" i="28"/>
  <c r="BF30" i="28"/>
  <c r="U30" i="28"/>
  <c r="O30" i="28"/>
  <c r="E30" i="28"/>
  <c r="BF29" i="28"/>
  <c r="U29" i="28"/>
  <c r="O29" i="28"/>
  <c r="E29" i="28"/>
  <c r="BF28" i="28"/>
  <c r="U28" i="28"/>
  <c r="O28" i="28"/>
  <c r="E28" i="28"/>
  <c r="BF27" i="28"/>
  <c r="U27" i="28"/>
  <c r="O27" i="28"/>
  <c r="E27" i="28"/>
  <c r="BF26" i="28"/>
  <c r="U26" i="28"/>
  <c r="O26" i="28"/>
  <c r="E26" i="28"/>
  <c r="BF25" i="28"/>
  <c r="U25" i="28"/>
  <c r="O25" i="28"/>
  <c r="E25" i="28"/>
  <c r="BF24" i="28"/>
  <c r="U24" i="28"/>
  <c r="O24" i="28"/>
  <c r="E24" i="28"/>
  <c r="BF23" i="28"/>
  <c r="U23" i="28"/>
  <c r="O23" i="28"/>
  <c r="E23" i="28"/>
  <c r="BF22" i="28"/>
  <c r="U22" i="28"/>
  <c r="O22" i="28"/>
  <c r="E22" i="28"/>
  <c r="BF21" i="28"/>
  <c r="U21" i="28"/>
  <c r="O21" i="28"/>
  <c r="E21" i="28"/>
  <c r="BF20" i="28"/>
  <c r="U20" i="28"/>
  <c r="O20" i="28"/>
  <c r="E20" i="28"/>
  <c r="BF19" i="28"/>
  <c r="U19" i="28"/>
  <c r="O19" i="28"/>
  <c r="E19" i="28"/>
  <c r="BF18" i="28"/>
  <c r="U18" i="28"/>
  <c r="O18" i="28"/>
  <c r="E18" i="28"/>
  <c r="BF17" i="28"/>
  <c r="U17" i="28"/>
  <c r="O17" i="28"/>
  <c r="E17" i="28"/>
  <c r="BF16" i="28"/>
  <c r="U16" i="28"/>
  <c r="O16" i="28"/>
  <c r="E16" i="28"/>
  <c r="BF15" i="28"/>
  <c r="U15" i="28"/>
  <c r="O15" i="28"/>
  <c r="E15" i="28"/>
  <c r="BF14" i="28"/>
  <c r="U14" i="28"/>
  <c r="O14" i="28"/>
  <c r="E14" i="28"/>
  <c r="BF13" i="28"/>
  <c r="U13" i="28"/>
  <c r="O13" i="28"/>
  <c r="E13" i="28"/>
  <c r="BF12" i="28"/>
  <c r="U12" i="28"/>
  <c r="O12" i="28"/>
  <c r="E12" i="28"/>
  <c r="BF11" i="28"/>
  <c r="U11" i="28"/>
  <c r="O11" i="28"/>
  <c r="E11" i="28"/>
  <c r="BF10" i="28"/>
  <c r="U10" i="28"/>
  <c r="O10" i="28"/>
  <c r="E10" i="28"/>
  <c r="BF9" i="28"/>
  <c r="U9" i="28"/>
  <c r="O9" i="28"/>
  <c r="E9" i="28"/>
  <c r="BF8" i="28"/>
  <c r="U8" i="28"/>
  <c r="O8" i="28"/>
  <c r="E8" i="28"/>
  <c r="BF7" i="28"/>
  <c r="U7" i="28"/>
  <c r="O7" i="28"/>
  <c r="E7" i="28"/>
  <c r="BF6" i="28"/>
  <c r="U6" i="28"/>
  <c r="O6" i="28"/>
  <c r="E6" i="28"/>
  <c r="BF5" i="28"/>
  <c r="U5" i="28"/>
  <c r="O5" i="28"/>
  <c r="E5" i="28"/>
  <c r="BF4" i="28"/>
  <c r="U4" i="28"/>
  <c r="O4" i="28"/>
  <c r="E4" i="28"/>
  <c r="BF3" i="28"/>
  <c r="U3" i="28"/>
  <c r="O3" i="28"/>
  <c r="E3" i="28"/>
  <c r="BF2" i="28"/>
  <c r="U2" i="28"/>
  <c r="O2" i="28"/>
  <c r="E2" i="28"/>
  <c r="B24" i="29" l="1" a="1"/>
  <c r="B24" i="29" s="1"/>
  <c r="B17" i="29" l="1"/>
  <c r="C17"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LEVASSEUR Cecile</author>
  </authors>
  <commentList>
    <comment ref="C3" authorId="0" shapeId="0" xr:uid="{ABBED4DA-C4CE-4EF8-90D9-3F527E4BB315}">
      <text>
        <r>
          <rPr>
            <b/>
            <sz val="9"/>
            <color indexed="81"/>
            <rFont val="Tahoma"/>
            <family val="2"/>
          </rPr>
          <t>LEVASSEUR Cecile:</t>
        </r>
        <r>
          <rPr>
            <sz val="9"/>
            <color indexed="81"/>
            <rFont val="Tahoma"/>
            <family val="2"/>
          </rPr>
          <t xml:space="preserve">
CSSP et DIOXINES intégrés dans CHIMIE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LEVASSEUR Cecile</author>
    <author>tc={E6B65622-F7B1-4858-B351-3AE0C2CF7F72}</author>
  </authors>
  <commentList>
    <comment ref="C1" authorId="0" shapeId="0" xr:uid="{580414B9-2E93-439B-8D0A-EFA95E11FAFD}">
      <text>
        <r>
          <rPr>
            <b/>
            <sz val="9"/>
            <color indexed="81"/>
            <rFont val="Tahoma"/>
            <family val="2"/>
          </rPr>
          <t>LEVASSEUR Cecile:</t>
        </r>
        <r>
          <rPr>
            <sz val="9"/>
            <color indexed="81"/>
            <rFont val="Tahoma"/>
            <family val="2"/>
          </rPr>
          <t xml:space="preserve">
PR-CHIM = Prélèvement d'au moins une matrice environnementale pour analyses chimiques
PR-AMIA = Prélèvement d'air pour analyse amiante
AN-DIOX = Analyse de PCDD/F
AN-AMIA = Analyse d'amiante
AN-CHIM = Analyses chimiques dans matrices environnementales
CSSP = Certifiés Sites et Sols Pollués
PR-LICH = Prélèvement de lichens
PR-BRYO = Prélèvement de bryophytes</t>
        </r>
      </text>
    </comment>
    <comment ref="H64" authorId="0" shapeId="0" xr:uid="{2A23BE16-46C7-43B9-93BE-4F6A2FB971B1}">
      <text>
        <r>
          <rPr>
            <b/>
            <sz val="9"/>
            <color indexed="81"/>
            <rFont val="Tahoma"/>
            <charset val="1"/>
          </rPr>
          <t>LEVASSEUR Cecile:</t>
        </r>
        <r>
          <rPr>
            <sz val="9"/>
            <color indexed="81"/>
            <rFont val="Tahoma"/>
            <charset val="1"/>
          </rPr>
          <t xml:space="preserve">
info mail du 22/11/24. Réponse automatique à la suite de relance à invitation séminaire annuel RIPA du 14/01/25</t>
        </r>
      </text>
    </comment>
    <comment ref="C69" authorId="1" shapeId="0" xr:uid="{E6B65622-F7B1-4858-B351-3AE0C2CF7F7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Dde du 17/01/25 : retrait de l’activité prélèvement. Souhaite se concentrer sur la partie analytique
Réponse :
    Info de A. Pajot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<sst xmlns="http://schemas.openxmlformats.org/spreadsheetml/2006/main" count="5455" uniqueCount="1904">
  <si>
    <t>Prénom du responsable</t>
  </si>
  <si>
    <t>Nom du responsable</t>
  </si>
  <si>
    <t>Messagerie électronique :</t>
  </si>
  <si>
    <t>Numéro et rue</t>
  </si>
  <si>
    <t>Complément d'adresse - BP - ZI</t>
  </si>
  <si>
    <t>Code Postal</t>
  </si>
  <si>
    <t>Ville</t>
  </si>
  <si>
    <t>Prénom du correspondant</t>
  </si>
  <si>
    <t>Nom du correspondant</t>
  </si>
  <si>
    <t>6.Téléphone fixe (du correspondant RIPA) :</t>
  </si>
  <si>
    <t>7.Téléphone portable (du correspondant RIPA) :</t>
  </si>
  <si>
    <t>8.Messagerie électronique (du correspondant RIPA) :</t>
  </si>
  <si>
    <t>Prénom du suppléant</t>
  </si>
  <si>
    <t>Nom du suppléant</t>
  </si>
  <si>
    <t>10.Téléphone fixe (du suppléant RIPA) :</t>
  </si>
  <si>
    <t>11.Téléphone portable (du suppléant RIPA) :</t>
  </si>
  <si>
    <t>12.Messagerie électronique (du suppléant RIPA) :</t>
  </si>
  <si>
    <t>Commentaire(s) éventuel(s) sur les analyses réalisées au sein de votre laboratoire interne :</t>
  </si>
  <si>
    <t>Votre organisme est-il en mesure de prélever en situation d'urgence dans les départements et régions d'outre-mer ?</t>
  </si>
  <si>
    <t>Commentaire(s) :</t>
  </si>
  <si>
    <t>Parmi les documents suivants, en lien avec le post-accident, quels sont ceux dont vous avez prisconnaissance ?</t>
  </si>
  <si>
    <t>Comment envisagez-vous la transmission auprès du donneur d'ordre de la charte d'engagement signée lors d'une intervention RIPA ?</t>
  </si>
  <si>
    <t>Quelles sont vos attentes lors des réunions d'échanges du réseau RIPA organisées par l'Ineris ?</t>
  </si>
  <si>
    <t>En situation post-accidentelle, votre organisme réalise-t-il lui-même les analyses dans SON LABORATOIRE INTERNE (par opposition aux sous-traitances analytiques) ?</t>
  </si>
  <si>
    <t>Antea Group</t>
  </si>
  <si>
    <t>Etienne</t>
  </si>
  <si>
    <t>MAILLE</t>
  </si>
  <si>
    <t>etienne.maille@anteagroup.fr</t>
  </si>
  <si>
    <t>803 boulevard Duhamel du Monceau</t>
  </si>
  <si>
    <t>ZAC du Moulin</t>
  </si>
  <si>
    <t>45166</t>
  </si>
  <si>
    <t>OLIVET</t>
  </si>
  <si>
    <t>Yves</t>
  </si>
  <si>
    <t>GUELORGET</t>
  </si>
  <si>
    <t>04.42.08.85.79</t>
  </si>
  <si>
    <t>06.80.07.48.45</t>
  </si>
  <si>
    <t>yves.guelorget@anteagroup.fr</t>
  </si>
  <si>
    <t>Henry</t>
  </si>
  <si>
    <t>FAY DE LESTRAC</t>
  </si>
  <si>
    <t>05.61.00.70.43</t>
  </si>
  <si>
    <t>06.20.27.91.02</t>
  </si>
  <si>
    <t>henry.faydelestrac@anteagroup.fr</t>
  </si>
  <si>
    <t>Eaux d'extinction
Eaux de surface
Eaux souterraines
Sols, boues</t>
  </si>
  <si>
    <t>Oui</t>
  </si>
  <si>
    <t>pH
Conductivité
Température
Débit
Potentiel Redox
Oxygène dissous
Turbidité</t>
  </si>
  <si>
    <t>COV
Métaux
Hydrocarbures
CH4
CO
H2S
CO2
O2</t>
  </si>
  <si>
    <t>Hygrométrie
Direction et force du vent
Température
Pression atmosphérique</t>
  </si>
  <si>
    <t>Tous les départements métropolitains</t>
  </si>
  <si>
    <t>Non</t>
  </si>
  <si>
    <t>Du lundi au vendredi
Samedi</t>
  </si>
  <si>
    <t>8h-18h</t>
  </si>
  <si>
    <t>24 - 48 heures</t>
  </si>
  <si>
    <t>48 - 72 heures</t>
  </si>
  <si>
    <t>&lt; 24 heures</t>
  </si>
  <si>
    <t>Circulaire du 20 février 2012 relative à la gestion des impacts environnementaux et sanitairesd’évènement d’origine technologique en situation post-accidentelle : https://www.bulletinofficiel.developpement-durable.gouv.fr/documents/Bulletinofficiel-0025639/met_20120005_0100_0032.pdf
Avis du 1er décembre 2022 relatif à la mise en oeuvre des premiers prélèvements environnementaux en situation accidentelle impliquant des installations classées pour la protection de l’environnement : https://www.bulletin-officiel.developpement-durable.gouv.fr/documents/Bulletinofficiel-0032764/TREP2233918V.pdf;jsessionid=BEA1F5F0D2C8CB2C1FF4C870A4D09A7C
Guide de gestion de l’impact environnemental et sanitaire en situation post-accidentelle – cas des accidents d’origine technologique – Méthode générale - Guide : https://www.ecologiquesolidaire.gouv.fr/sites/default/files/12006_Guide-post-accident_Methode-generale_DEF_26-04-12_light_0.pdf
Guide sur la stratégie de prélèvements et d’analyses à réaliser suite à un accident technologique - cas de l'incendie, Ineris, version en vigueur : https://www.ineris.fr/fr/ineris/institut-bref/cellule-appui-situations-urgence-casu/reseau-intervenants-situation-post ainsi que les autres documents d’intérêt versés au fil de l’eau sur la plateforme collaborative Osmose dans l’espace nommé « MTE-Ineris-RIPA » dédié aux membres du réseau RIPA
Méthodologie nationale de gestion des sites et sols pollués – démarche Interprétation de l’Etat des Milieux - IEM (2017) : http://ssp-infoterrebrgm.fr/sites/default/files/upload/documents/methodo_ssp_2017.pdf
Recensement des substances toxiques (ayant un impact potentiel à court, moyen et long terme) susceptibles d’être émises par un incendie - Ω 16 : https://www.ineris.fr/fr/omega-16-recensement-substances-toxiques-ayant-impact-potentiel-court-moyen-long-terme-susceptibles</t>
  </si>
  <si>
    <t>Oui
Accord client</t>
  </si>
  <si>
    <t>En envoyant votre charte d'engagement signée avec votre offre</t>
  </si>
  <si>
    <t>Un partage de retour d'expérience sur les interventions en situation d'urgence ?
Des séminaires techniques sur les meilleures techniques disponibles ?</t>
  </si>
  <si>
    <t>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t>
  </si>
  <si>
    <t>971 Guadeloupe
972 Martinique
973 Guyane
974 La Réunion
976 Mayotte</t>
  </si>
  <si>
    <t>APAVE EXPLOITATION – AMIENS</t>
  </si>
  <si>
    <t>Renaud</t>
  </si>
  <si>
    <t>DEWAELE</t>
  </si>
  <si>
    <t>renaud.dewaele@apave.com</t>
  </si>
  <si>
    <t>29 rue de la Croix de Pierre</t>
  </si>
  <si>
    <t>CS 71328</t>
  </si>
  <si>
    <t>80084</t>
  </si>
  <si>
    <t>AMIENS Cedex 2</t>
  </si>
  <si>
    <t>Nicolas</t>
  </si>
  <si>
    <t>GAUTHEY</t>
  </si>
  <si>
    <t>04.99.74.28.81</t>
  </si>
  <si>
    <t>06.29.81.35.97</t>
  </si>
  <si>
    <t>nicolas.gauthey@apave.com</t>
  </si>
  <si>
    <t>Pascale</t>
  </si>
  <si>
    <t>PRADEL</t>
  </si>
  <si>
    <t>02.35.59.41.26</t>
  </si>
  <si>
    <t>06.24.35.61.87</t>
  </si>
  <si>
    <t>pascale.pradel@apave.com</t>
  </si>
  <si>
    <t>Eaux d'extinction
Eaux de surface
Eaux souterraines
Sols, boues
Sédiments</t>
  </si>
  <si>
    <t>pH
Conductivité
Température
Potentiel Redox
Oxygène dissous
Turbidité</t>
  </si>
  <si>
    <t>COV
Métaux
Hydrocarbures
pH
CH4
CO
H2S
CO2
O2</t>
  </si>
  <si>
    <t>pH
Température
Potentiel Redox</t>
  </si>
  <si>
    <t>Hygrométrie
Direction et force du vent
Température
Pression atmosphérique
Pluviométrie</t>
  </si>
  <si>
    <t>02 Aisne
59 Nord
60 Oise
62 Pas-de-Calais
80 Somme</t>
  </si>
  <si>
    <t>8h - 18h</t>
  </si>
  <si>
    <t>Un partage de retour d'expérience sur les interventions en situation d'urgence ?</t>
  </si>
  <si>
    <t>Nous sommes en cours de mise en place d'une astreinte nationale pour répondre aux situations d'urgence dans le cadre de la réglementation relative aux premiers prélèvement environnementaux dans les établissements SEVESO et les entrepôts soumis à autorisation suivant la rubrique 1510 de la nomenclature des ICPE. Elle sera progressivement mise en place dans nos agences à partir du 2°trimestre 2023 pour permettre d'intervenir 24h/24, 7 jours sur 7 en moins de 24h sur les sites accidentés en cas d'appel sur un n° unique.
Nous mettrons progressivement à jour les informations relatives à nos sites pendant l'année 2023.</t>
  </si>
  <si>
    <t>Eaux d'extinction
Eaux de surface
Eaux souterraines
Eaux de consommation
Sols, boues
Sédiments
Air ambiant
Gaz du sol
Produits alimentaires (lait, oeufs, fruits, légumes, aliments pour bétail)
Végétaux (herbes, cultures)
Résidus de combustion</t>
  </si>
  <si>
    <t>APAVE EXPLOITATION – BORDEAUX</t>
  </si>
  <si>
    <t>Z.I - Avenue Gay Lussac</t>
  </si>
  <si>
    <t>BP3</t>
  </si>
  <si>
    <t>33370</t>
  </si>
  <si>
    <t>ARTIGUES-PRES-BORDEAUX</t>
  </si>
  <si>
    <t>Air à l'émission (LAB REF 22)
Eaux - échantillonnage en vue d'analyses physico-chimiques (LAB GTA 29)</t>
  </si>
  <si>
    <t>Eaux d'extinction
Eaux de surface
Eaux souterraines
Sols, boues
Sédiments
Air ambiant
Emissions de sources fixes</t>
  </si>
  <si>
    <t>pH
Conductivité
Température
Débit
Potentiel Redox
Oxygène dissous
Turbidité
Sonde piézomètrique à interface (DNAPL/LNAPL)</t>
  </si>
  <si>
    <t>COV totaux
CH4
CO
SO2
SOx
NO
NOx
PM2,5, PM10
CO2
H2S
O2
NH3</t>
  </si>
  <si>
    <t>16 Charente
17 Charente-Maritime
19 Corrèze
23 Creuse
24 Dordogne
33 Gironde
40 Landes
47 Lot-et-Garonne
64 Pyrénées-Atlantiques
87 Haute-Vienne</t>
  </si>
  <si>
    <t>Prélèvements sur site
Mesures sur site</t>
  </si>
  <si>
    <t>Eaux résiduaires
Emissions de sources fixes</t>
  </si>
  <si>
    <t>Eaux résiduaires
Eaux de surface
Eaux souterraines
Eaux de consommation
Emissions de sources fixes</t>
  </si>
  <si>
    <t>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t>
  </si>
  <si>
    <t>APAVE EXPLOITATION – BOURGES</t>
  </si>
  <si>
    <t>11 rue Mac Donald</t>
  </si>
  <si>
    <t>18000</t>
  </si>
  <si>
    <t>BOURGES</t>
  </si>
  <si>
    <t>18 Cher
28 Eure-et-Loir
36 Indre
37 Indre-et-Loire
41 Loir-et-Cher
45 Loiret</t>
  </si>
  <si>
    <t>APAVE EXPLOITATION – DIJON</t>
  </si>
  <si>
    <t>4 Rue Louis de Broglie</t>
  </si>
  <si>
    <t>Parc Technologique</t>
  </si>
  <si>
    <t>BP 37004</t>
  </si>
  <si>
    <t>21070 DIJON  Cedex</t>
  </si>
  <si>
    <t>21 Côte-d'Or
39 Jura
58 Nièvre
71 Saône-et-Loire
89 Yonne</t>
  </si>
  <si>
    <t>APAVE EXPLOITATION – LILLE</t>
  </si>
  <si>
    <t>340/5 Avenue de la Marne</t>
  </si>
  <si>
    <t>CS 43013</t>
  </si>
  <si>
    <t>59703</t>
  </si>
  <si>
    <t>Marcq-en-Barœul Cedex</t>
  </si>
  <si>
    <t>59 Nord
62 Pas-de-Calais
80 Somme
02 Aisne
60 Oise</t>
  </si>
  <si>
    <t>APAVE EXPLOITATION – LYON</t>
  </si>
  <si>
    <t>4, Chemin du Ruisseau</t>
  </si>
  <si>
    <t>69130</t>
  </si>
  <si>
    <t>ECULLY</t>
  </si>
  <si>
    <t>01 Ain
03 Allier
07 Ardèche
15 Cantal
26 Drôme
38 Isère
42 Loire
43 Haute-Loire
63 Puy-de-Dôme
69 Rhône
73 Savoie
74 Haute-Savoie</t>
  </si>
  <si>
    <t>Nous sommes en cours de mise en place d'une astreinte nationale pour répondre aux situations d'urgence dans le cadre de la réglementation relative aux premiers prélèvement environnementaux dans les établissements SEVESO et les entrepôts soumis à autorisation suivant la rubrique 1510 de la nomenclature des ICPE. Elle sera progressivement mise en place dans nos agences à partir du 2°trimestre 2023 pour permettre d'intervenir 24h/24, 7 jours sur 7 en moins de 24h sur les sites accidentés en cas d'appel sur un n° unique.
Nous mettrons progressivement à jour les informations relatives à nos sites pendant l'année 2023</t>
  </si>
  <si>
    <t>APAVE EXPLOITATION – MARSEILLE</t>
  </si>
  <si>
    <t>8 rue Jean Jacques Vernazza</t>
  </si>
  <si>
    <t>ZAC Saumaty-Seon</t>
  </si>
  <si>
    <t>13322</t>
  </si>
  <si>
    <t>MARSEILLE Cedex 16</t>
  </si>
  <si>
    <t>04 Alpes-de-Haute-Provence
05 Hautes-Alpes
06 Alpes-Maritimes
2A Corse-du-Sud
2B Haute-Corse
13 Bouches-du-Rhône
83 Var
84 Vaucluse</t>
  </si>
  <si>
    <t>APAVE EXPLOITATION – MULHOUSE</t>
  </si>
  <si>
    <t>2 rue Thiers</t>
  </si>
  <si>
    <t>BP 1347</t>
  </si>
  <si>
    <t>68056</t>
  </si>
  <si>
    <t>MULHOUSE Cedex</t>
  </si>
  <si>
    <t>25 Doubs
54 Meurthe-et-Moselle
57 Moselle
67 Bas-Rhin
68 Haut-Rhin
70 Haute-Saône
88 Vosges
90 Territoire de Belfort</t>
  </si>
  <si>
    <t>APAVE EXPLOITATION – NANTES</t>
  </si>
  <si>
    <t>5 rue de la Johardière</t>
  </si>
  <si>
    <t>CS 20289</t>
  </si>
  <si>
    <t>44803</t>
  </si>
  <si>
    <t>SAINT HERBLAIN Cedex</t>
  </si>
  <si>
    <t>pH
Conductivité
Température
Débit
Potentiel Redox
Oxygène dissous
Turbidité
Sonde piézomètrique à interface (DNAPL/LNAP)</t>
  </si>
  <si>
    <t>37 Indre-et-Loire
44 Loire-Atlantique
49 Maine-et-Loire
86 Vienne
85 Vendée
79 Deux-Sèvres</t>
  </si>
  <si>
    <t>APAVE EXPLOITATION – RENNES</t>
  </si>
  <si>
    <t>8 boulevard du trieux</t>
  </si>
  <si>
    <t>ZAC des touches</t>
  </si>
  <si>
    <t>35740</t>
  </si>
  <si>
    <t>PACE</t>
  </si>
  <si>
    <t>Air à l'émission (LAB REF 22)
Eaux - échantillonnage en vue d'analyses physico-chimiques (LAB GTA 29)
Boues et sédiments (ex-programme 156)</t>
  </si>
  <si>
    <t>22 Côtes d'Armor
29 Finistère
35 Ille-et-Vilaine
53 Mayenne
56 Morbihan
72 Sarthe</t>
  </si>
  <si>
    <t>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Résidus de combustion</t>
  </si>
  <si>
    <t>APAVE EXPLOITATION – ROUEN</t>
  </si>
  <si>
    <t>2 bis rue des Mouettes - BP 98</t>
  </si>
  <si>
    <t>76132</t>
  </si>
  <si>
    <t>MONT SAINT AIGNAN Cedex</t>
  </si>
  <si>
    <t>pH
Conductivité
Température
Débit
Potentiel Redox
Oxygène dissous
Turbidité
Sonde piézomètrique à interface (DNAPL/LNAPL</t>
  </si>
  <si>
    <t>14 Calvados
27 Eure
50 Manche
61 Orne
76 Seine-Maritime</t>
  </si>
  <si>
    <t>APAVE EXPLOITATION – SAINT-DENIS</t>
  </si>
  <si>
    <t>84 rue Charles Michels</t>
  </si>
  <si>
    <t>93284</t>
  </si>
  <si>
    <t>SAINT-DENIS Cedex</t>
  </si>
  <si>
    <t>75 Paris
77 Seine-et-Marne
78 Yvelines
91 Essonne
92 Hauts-de-Seine
93 Seine-St-Denis
94 Val-de-Marne
95 Val-D'Oise
10 Aube
51 Marne
52 Haute-Marne
08 Ardennes
55 Meuse</t>
  </si>
  <si>
    <t>APAVE EXPLOITATION – TOULOUSE</t>
  </si>
  <si>
    <t>11 rue Alexis de Tocqueville</t>
  </si>
  <si>
    <t>31200</t>
  </si>
  <si>
    <t>TOULOUSE</t>
  </si>
  <si>
    <t>09 Ariège
11 Aude
12 Aveyron
30 Gard
31 Haute-Garonne
32 Gers
34 Hérault
46 Lot
48 Lozère
65 Hautes-Pyrénées
66 Pyrénées-Orientales
81 Tarn
82 Tarn-et-Garonne</t>
  </si>
  <si>
    <t>AQUA MESURE</t>
  </si>
  <si>
    <t>Michael</t>
  </si>
  <si>
    <t>LAVOINE</t>
  </si>
  <si>
    <t>michael.lavoine@aqua-mesure.fr</t>
  </si>
  <si>
    <t>6-8 rue de la CLoserie</t>
  </si>
  <si>
    <t>91090</t>
  </si>
  <si>
    <t>LISSES</t>
  </si>
  <si>
    <t>09.81.91.71.92</t>
  </si>
  <si>
    <t>06.61.65.94.94</t>
  </si>
  <si>
    <t>Estelle</t>
  </si>
  <si>
    <t>SABRAS</t>
  </si>
  <si>
    <t>06.63.95.02.72</t>
  </si>
  <si>
    <t>e.sabras@aqua-mesure.fr</t>
  </si>
  <si>
    <t>Eaux - échantillonnage en vue d'analyses physico-chimiques (LAB GTA 29)</t>
  </si>
  <si>
    <t>Eaux de surface
Eaux souterraines</t>
  </si>
  <si>
    <t>pH
Conductivité
Température</t>
  </si>
  <si>
    <t>Température</t>
  </si>
  <si>
    <t>91 Essonne
92 Hauts-de-Seine
75 Paris
78 Yvelines
77 Seine-et-Marne
28 Eure-et-Loir
45 Loiret</t>
  </si>
  <si>
    <t>Du lundi au vendredi</t>
  </si>
  <si>
    <t>Mesures sur site</t>
  </si>
  <si>
    <t>Eaux résiduaires
Eaux de surface
Eaux souterraines</t>
  </si>
  <si>
    <t>Circulaire du 20 février 2012 relative à la gestion des impacts environnementaux et sanitairesd’évènement d’origine technologique en situation post-accidentelle : https://www.bulletinofficiel.developpement-durable.gouv.fr/documents/Bulletinofficiel-0025639/met_20120005_0100_0032.pdf
Avis du 1er décembre 2022 relatif à la mise en oeuvre des premiers prélèvements environnementaux en situation accidentelle impliquant des installations classées pour la protection de l’environnement : https://www.bulletin-officiel.developpement-durable.gouv.fr/documents/Bulletinofficiel-0032764/TREP2233918V.pdf;jsessionid=BEA1F5F0D2C8CB2C1FF4C870A4D09A7C
Guide sur la stratégie de prélèvements et d’analyses à réaliser suite à un accident technologique - cas de l'incendie, Ineris, version en vigueur : https://www.ineris.fr/fr/ineris/institut-bref/cellule-appui-situations-urgence-casu/reseau-intervenants-situation-post ainsi que les autres documents d’intérêt versés au fil de l’eau sur la plateforme collaborative Osmose dans l’espace nommé « MTE-Ineris-RIPA » dédié aux membres du réseau RIPA</t>
  </si>
  <si>
    <t>En affichant votre charte d'engagement signée sur votre site Internet</t>
  </si>
  <si>
    <t>AQUABIO</t>
  </si>
  <si>
    <t>Bruno</t>
  </si>
  <si>
    <t>FONTAN</t>
  </si>
  <si>
    <t>bruno.fontan@aquabio-conseil.com</t>
  </si>
  <si>
    <t>ZA du Grand Bois Est</t>
  </si>
  <si>
    <t>Route de Créon</t>
  </si>
  <si>
    <t>33750</t>
  </si>
  <si>
    <t>SAINT GERMAIN DU PUCH</t>
  </si>
  <si>
    <t>Jérémy</t>
  </si>
  <si>
    <t>THOUVENIN</t>
  </si>
  <si>
    <t>05.57.24.57.21</t>
  </si>
  <si>
    <t>06.75.00.49.30</t>
  </si>
  <si>
    <t>jeremy.thouvenin@aquabio-conseil.com</t>
  </si>
  <si>
    <t>David</t>
  </si>
  <si>
    <t>MEHEUST</t>
  </si>
  <si>
    <t>06.73.95.00.86</t>
  </si>
  <si>
    <t>02.99.69.73.77</t>
  </si>
  <si>
    <t>david.meheust@aquabio-conseil.com</t>
  </si>
  <si>
    <t>Eaux - échantillonnage en vue d'analyses physico-chimiques (LAB GTA 29)
Boues et sédiments (ex-programme 156)
Analyses biologiques des milieux aquatiques / LAB GTA 41</t>
  </si>
  <si>
    <t>Eaux de surface
Eaux souterraines
Sédiments</t>
  </si>
  <si>
    <t>Macroinvertébrés, oligochètes, diatomées, phytoplancton, macrophytes, poissons (LAB GTA 41)</t>
  </si>
  <si>
    <t>I2M2, IBD, IBMR, IML, IBML, IPR, IPLAC, IOBS</t>
  </si>
  <si>
    <t>Prélèvements sur site
Mesures sur site
Analytiques (en laboratoire)</t>
  </si>
  <si>
    <t>Eaux de surface</t>
  </si>
  <si>
    <t>Macroinvertébrés, diatomées, phytoplancton</t>
  </si>
  <si>
    <t>Circulaire du 20 février 2012 relative à la gestion des impacts environnementaux et sanitairesd’évènement d’origine technologique en situation post-accidentelle : https://www.bulletinofficiel.developpement-durable.gouv.fr/documents/Bulletinofficiel-0025639/met_20120005_0100_0032.pdf
Avis du 1er décembre 2022 relatif à la mise en oeuvre des premiers prélèvements environnementaux en situation accidentelle impliquant des installations classées pour la protection de l’environnement : https://www.bulletin-officiel.developpement-durable.gouv.fr/documents/Bulletinofficiel-0032764/TREP2233918V.pdf;jsessionid=BEA1F5F0D2C8CB2C1FF4C870A4D09A7C
Guide de gestion de l’impact environnemental et sanitaire en situation post-accidentelle – cas des accidents d’origine technologique – Méthode générale - Guide : https://www.ecologiquesolidaire.gouv.fr/sites/default/files/12006_Guide-post-accident_Methode-generale_DEF_26-04-12_light_0.pdf
Guide sur la stratégie de prélèvements et d’analyses à réaliser suite à un accident technologique - cas de l'incendie, Ineris, version en vigueur : https://www.ineris.fr/fr/ineris/institut-bref/cellule-appui-situations-urgence-casu/reseau-intervenants-situation-post ainsi que les autres documents d’intérêt versés au fil de l’eau sur la plateforme collaborative Osmose dans l’espace nommé « MTE-Ineris-RIPA » dédié aux membres du réseau RIPA</t>
  </si>
  <si>
    <t>AQUILAB 47</t>
  </si>
  <si>
    <t>Gilles</t>
  </si>
  <si>
    <t>LABROUSSE</t>
  </si>
  <si>
    <t>airthemis.so@orange.fr</t>
  </si>
  <si>
    <t>67 B AVENUE PIERRE BUFFIN</t>
  </si>
  <si>
    <t>47200</t>
  </si>
  <si>
    <t>Marmande</t>
  </si>
  <si>
    <t>05.53.89.54.70</t>
  </si>
  <si>
    <t>06.18.42.57.54</t>
  </si>
  <si>
    <t>Vincent</t>
  </si>
  <si>
    <t>CERDAN</t>
  </si>
  <si>
    <t>04.42.12.68.20</t>
  </si>
  <si>
    <t>vincent.cerdan@airthemis.fr</t>
  </si>
  <si>
    <t>Du lundi au vendredi
Samedi
Dimanche
Jours fériés</t>
  </si>
  <si>
    <t>05h-22h</t>
  </si>
  <si>
    <t>Air ambiant</t>
  </si>
  <si>
    <t>BioMonitor</t>
  </si>
  <si>
    <t>Nathalie</t>
  </si>
  <si>
    <t>CLAVERI</t>
  </si>
  <si>
    <t>nathalie.claveri@biomonitor.fr</t>
  </si>
  <si>
    <t>25 rue Anatole France</t>
  </si>
  <si>
    <t>54530</t>
  </si>
  <si>
    <t>Pagny-sur-Moselle</t>
  </si>
  <si>
    <t>06.68.55.16.24</t>
  </si>
  <si>
    <t>06.42.00.26.34</t>
  </si>
  <si>
    <t>Marjorie</t>
  </si>
  <si>
    <t>FRANÇOIS</t>
  </si>
  <si>
    <t>06.47.81.93.14</t>
  </si>
  <si>
    <t>06.59.20.08.92</t>
  </si>
  <si>
    <t>marjorie.francois@biomonitor.fr</t>
  </si>
  <si>
    <t>Astreintes pour les prélèvements</t>
  </si>
  <si>
    <t>la nuit 7/7
le samedi
le dimanche
les jours fériés
24 heures/24</t>
  </si>
  <si>
    <t>Produits alimentaires (lait, oeufs, fruits, légumes, aliments pour bétail)
Végétaux (herbes, cultures)
Lichens
Bryophytes</t>
  </si>
  <si>
    <t>BUREAU VERITAS EXPLOITATION REGION SUD EST - AUVERGNE RHONE ALPES</t>
  </si>
  <si>
    <t>AUDREY</t>
  </si>
  <si>
    <t>MAITROT</t>
  </si>
  <si>
    <t>audrey.maitrot@bureauveritas.com</t>
  </si>
  <si>
    <t>Parc des Cèdres –  149 route de Vourles –</t>
  </si>
  <si>
    <t>69230</t>
  </si>
  <si>
    <t>SAINT GENIS LAVAL</t>
  </si>
  <si>
    <t>06.86.41.56.18</t>
  </si>
  <si>
    <t>YANN</t>
  </si>
  <si>
    <t>COQUEUX</t>
  </si>
  <si>
    <t>06.74.09.09.50</t>
  </si>
  <si>
    <t>Eaux d'extinction
Eaux souterraines
Air ambiant
Emissions de sources fixes</t>
  </si>
  <si>
    <t>pH
Conductivité
Température
Débit</t>
  </si>
  <si>
    <t>COV totaux
CH4
CO
SO2
SOx
NO
NOx
CO2
H2S
O2</t>
  </si>
  <si>
    <t>Direction et force du vent
Température
Pression atmosphérique</t>
  </si>
  <si>
    <t>01 Ain
03 Allier
07 Ardèche
15 Cantal
26 Drôme
38 Isère
39 Jura
42 Loire
43 Haute-Loire
58 Nièvre
63 Puy-de-Dôme
71 Saône-et-Loire
73 Savoie
74 Haute-Savoie</t>
  </si>
  <si>
    <t>08-20h</t>
  </si>
  <si>
    <t>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t>
  </si>
  <si>
    <t>BUREAU VERITAS EXPLOITATION- REGION ILE DE FRANCE</t>
  </si>
  <si>
    <t>VIVIEN</t>
  </si>
  <si>
    <t>BACHELARD</t>
  </si>
  <si>
    <t>vivien.bachelard@bureauveritas.com</t>
  </si>
  <si>
    <t>3 rue des Cyclades</t>
  </si>
  <si>
    <t>95000</t>
  </si>
  <si>
    <t>CERGY</t>
  </si>
  <si>
    <t>06.47.00.47.58</t>
  </si>
  <si>
    <t>Christophe</t>
  </si>
  <si>
    <t>CHAUCHOT</t>
  </si>
  <si>
    <t>06.43.21.67.81</t>
  </si>
  <si>
    <t>Eaux d'extinction
Eaux de surface
Eaux souterraines
Air ambiant
Emissions de sources fixes</t>
  </si>
  <si>
    <t>75 Paris
77 Seine-et-Marne
78 Yvelines
91 Essonne
92 Hauts-de-Seine
93 Seine-St-Denis
94 Val-de-Marne
95 Val-D'Oise</t>
  </si>
  <si>
    <t>8-20</t>
  </si>
  <si>
    <t>BUREAU VERITAS EXPLOITATION- REGION NORD EST- GRAND EST -FRANCHE COMTE</t>
  </si>
  <si>
    <t>MANON</t>
  </si>
  <si>
    <t>SAUZADE</t>
  </si>
  <si>
    <t>manon.sauzade@bureauveritas.com</t>
  </si>
  <si>
    <t>5 rue Pablo Picasso</t>
  </si>
  <si>
    <t>57365</t>
  </si>
  <si>
    <t>ENNERY</t>
  </si>
  <si>
    <t>Quentin</t>
  </si>
  <si>
    <t>RIBEYRE</t>
  </si>
  <si>
    <t>06.72.50.62.74</t>
  </si>
  <si>
    <t>quentin.ribeyre@bureauveritas.com</t>
  </si>
  <si>
    <t>08 Ardennes
10 Aube
25 Doubs
39 Jura
51 Marne
52 Haute-Marne
54 Meurthe-et-Moselle
55 Meuse
57 Moselle
58 Nièvre
67 Bas-Rhin
70 Haute-Saône
71 Saône-et-Loire
88 Vosges
89 Yonne
90 Territoire de Belfort
21 Côte-d'Or</t>
  </si>
  <si>
    <t>BUREAU VERITAS EXPLOITATION- REGION NORD EST- HAUTS DE FRANCE- CHAMPAGNE ARDENNES</t>
  </si>
  <si>
    <t>Alice</t>
  </si>
  <si>
    <t>WINCKEL</t>
  </si>
  <si>
    <t>alice.winckel@bureauveritas.com</t>
  </si>
  <si>
    <t>299 Rue du Général de Gaulle,</t>
  </si>
  <si>
    <t>59700</t>
  </si>
  <si>
    <t>Marcq-en-Barœul</t>
  </si>
  <si>
    <t>06.33.10.83.97</t>
  </si>
  <si>
    <t>ZAHER</t>
  </si>
  <si>
    <t>MAKHLOUF</t>
  </si>
  <si>
    <t>06.72.48.23.76</t>
  </si>
  <si>
    <t>Eaux souterraines
Air ambiant
Emissions de sources fixes</t>
  </si>
  <si>
    <t>COV totaux
CH4
CO
SO2
SOx
NO
NOx
CO2
O2</t>
  </si>
  <si>
    <t>02 Aisne
08 Ardennes
10 Aube
51 Marne
59 Nord
60 Oise
62 Pas-de-Calais
80 Somme
89 Yonne</t>
  </si>
  <si>
    <t>08H - 20H</t>
  </si>
  <si>
    <t>Eaux résiduaires
Eaux souterraines
Emissions de sources fixes</t>
  </si>
  <si>
    <t>BUREAU VERITAS EXPLOITATION- REGION NORD OUEST - CENTRE VAL DE LOIRE</t>
  </si>
  <si>
    <t>ROMAIN</t>
  </si>
  <si>
    <t>ARTESE</t>
  </si>
  <si>
    <t>romain.artese@bureauveritas.com</t>
  </si>
  <si>
    <t>110 Bd de la Salle</t>
  </si>
  <si>
    <t>45760</t>
  </si>
  <si>
    <t>Boigny-sur-Bionne</t>
  </si>
  <si>
    <t>06.81.02.91.22</t>
  </si>
  <si>
    <t>Jean-Marie</t>
  </si>
  <si>
    <t>DELATTRE</t>
  </si>
  <si>
    <t>06.31.34.00.85</t>
  </si>
  <si>
    <t>COV totaux
CH4
CO
SO2
SOx
NO
NOx
PM2,5, PM10
CO2
H2S
O2</t>
  </si>
  <si>
    <t>BUREAU VERITAS EXPLOITATION- REGION NORD OUEST- BRETAGNE- PAYS DE LOIRE</t>
  </si>
  <si>
    <t>REGIS</t>
  </si>
  <si>
    <t>LACHATER</t>
  </si>
  <si>
    <t>regis.lachater@bureauveritas.com</t>
  </si>
  <si>
    <t>11, rue des Rémouleurs</t>
  </si>
  <si>
    <t>44800</t>
  </si>
  <si>
    <t>SAINT HERBLAIN</t>
  </si>
  <si>
    <t>06.07.21.05.66</t>
  </si>
  <si>
    <t>SYLVAIN</t>
  </si>
  <si>
    <t>LUMINEAU</t>
  </si>
  <si>
    <t>06.82.83.19.11</t>
  </si>
  <si>
    <t>29 Finistère
35 Ille-et-Vilaine
44 Loire-Atlantique
53 Mayenne
56 Morbihan
72 Sarthe
79 Deux-Sèvres
85 Vendée</t>
  </si>
  <si>
    <t>BUREAU VERITAS EXPLOITATION- REGION NORD OUEST- NORMANDIE</t>
  </si>
  <si>
    <t>FRANCK</t>
  </si>
  <si>
    <t>ALLIX</t>
  </si>
  <si>
    <t>franck.allix@bureauveritas.com</t>
  </si>
  <si>
    <t>190 rue François Jacob</t>
  </si>
  <si>
    <t>76230</t>
  </si>
  <si>
    <t>ISNEAUVILLE</t>
  </si>
  <si>
    <t>06.37.72.38.28</t>
  </si>
  <si>
    <t>Martial</t>
  </si>
  <si>
    <t>GINEAU</t>
  </si>
  <si>
    <t>06.86.45.92.10</t>
  </si>
  <si>
    <t>BUREAU VERITAS EXPLOITATION- REGION SUD EST- PROVENCE ALPES COTE D AZURMEDITERRANNEE-</t>
  </si>
  <si>
    <t>RENE</t>
  </si>
  <si>
    <t>GHADAB</t>
  </si>
  <si>
    <t>rene.ghadab@bureauveritas.com</t>
  </si>
  <si>
    <t>405, Rue Emilien Gauthier</t>
  </si>
  <si>
    <t>ZA DE LENFANT</t>
  </si>
  <si>
    <t>13591</t>
  </si>
  <si>
    <t>AIX EN PROVENCE CEDEX 3</t>
  </si>
  <si>
    <t>DAMIEN</t>
  </si>
  <si>
    <t>PECQUET</t>
  </si>
  <si>
    <t>04.42.99.26.42</t>
  </si>
  <si>
    <t>06.80.64.60.85</t>
  </si>
  <si>
    <t>damien.pecquet@bureauveritas.com</t>
  </si>
  <si>
    <t>FLORIAN</t>
  </si>
  <si>
    <t>DAVID</t>
  </si>
  <si>
    <t>06.80.13.30.32</t>
  </si>
  <si>
    <t>Air à l'émission (LAB REF 22)
Air ambiant (LAB GTA 96)
Eaux - échantillonnage en vue d'analyses physico-chimiques (LAB GTA 29)</t>
  </si>
  <si>
    <t>Eaux d'extinction
Eaux de surface
Eaux souterraines
Air ambiant</t>
  </si>
  <si>
    <t>pH
Conductivité
Température
Débit
Potentiel Redox
Oxygène dissous</t>
  </si>
  <si>
    <t>13 Bouches-du-Rhône
84 Vaucluse
06 Alpes-Maritimes
83 Var
04 Alpes-de-Haute-Provence
05 Hautes-Alpes
2B Haute-Corse
2A Corse-du-Sud</t>
  </si>
  <si>
    <t>&gt; 72 heures</t>
  </si>
  <si>
    <t>Eaux résiduaires
Eaux de surface
Eaux souterraines
Emissions de sources fixes</t>
  </si>
  <si>
    <t>ou si possible laboratoires d'analyses locaux</t>
  </si>
  <si>
    <t>NOUVELLE CALEDONIE</t>
  </si>
  <si>
    <t>Eaux d'extinction
Eaux de surface
Eaux souterraines
Eaux de consommation
Sols, boues
Sédiments
Air ambiant
Emissions de sources fixes
Gaz du sol
Dépôts atmosphériques (lingettes, jauges...)
Végétaux (herbes, cultures)</t>
  </si>
  <si>
    <t>971 Guadeloupe
972 Martinique
974 La Réunion
976 Mayotte</t>
  </si>
  <si>
    <t>08 H - 20 H</t>
  </si>
  <si>
    <t>BUREAU VERITAS EXPLOITATION- REGION SUD OUEST - Aquitaine Charente Limousain</t>
  </si>
  <si>
    <t>CHRISTOPHE</t>
  </si>
  <si>
    <t>DROUET</t>
  </si>
  <si>
    <t>christophe.drouet@bureauveritas.com</t>
  </si>
  <si>
    <t>30 avenue Gustave Eiffel</t>
  </si>
  <si>
    <t>BATIMENT A</t>
  </si>
  <si>
    <t>33600</t>
  </si>
  <si>
    <t>PESSAC</t>
  </si>
  <si>
    <t>06.81.30.51.73</t>
  </si>
  <si>
    <t>Franck</t>
  </si>
  <si>
    <t>LEGROS</t>
  </si>
  <si>
    <t>06.85.13.88.30</t>
  </si>
  <si>
    <t>16 Charente
17 Charente-Maritime
19 Corrèze
23 Creuse
24 Dordogne
33 Gironde
40 Landes
47 Lot-et-Garonne
64 Pyrénées-Atlantiques
65 Hautes-Pyrénées
87 Haute-Vienne
86 Vienne</t>
  </si>
  <si>
    <t>BUREAU VERITAS EXPLOITATION- REGION SUD OUEST- OCCITANIE</t>
  </si>
  <si>
    <t>GAETAN</t>
  </si>
  <si>
    <t>HAMON</t>
  </si>
  <si>
    <t>gaetan.hamon@bureauveritas.com</t>
  </si>
  <si>
    <t>405 rue Emilien Gautier</t>
  </si>
  <si>
    <t>BP 64797</t>
  </si>
  <si>
    <t>31047</t>
  </si>
  <si>
    <t>06.42.25.02.90</t>
  </si>
  <si>
    <t>REMY</t>
  </si>
  <si>
    <t>CATHALA</t>
  </si>
  <si>
    <t>07.86.28.78.76</t>
  </si>
  <si>
    <t>09 Ariège
12 Aveyron
30 Gard
31 Haute-Garonne
32 Gers
34 Hérault
48 Lozère
66 Pyrénées-Orientales
81 Tarn
82 Tarn-et-Garonne</t>
  </si>
  <si>
    <t>C2S</t>
  </si>
  <si>
    <t>Jérôme</t>
  </si>
  <si>
    <t>Coquelet</t>
  </si>
  <si>
    <t>jcoquelet@ispira.fr</t>
  </si>
  <si>
    <t>13290</t>
  </si>
  <si>
    <t>Aix-en-Provence</t>
  </si>
  <si>
    <t>COQUELET</t>
  </si>
  <si>
    <t>04.13.41.98.72</t>
  </si>
  <si>
    <t>06.72.01.25.21</t>
  </si>
  <si>
    <t>LABREF30</t>
  </si>
  <si>
    <t>COV totaux
CH4
CO
PM2,5, PM10
CO2
H2S</t>
  </si>
  <si>
    <t>04 Alpes-de-Haute-Provence
13 Bouches-du-Rhône
06 Alpes-Maritimes
83 Var
84 Vaucluse</t>
  </si>
  <si>
    <t>CEM (champs électromagnétiques)</t>
  </si>
  <si>
    <t>Avis du 1er décembre 2022 relatif à la mise en oeuvre des premiers prélèvements environnementaux en situation accidentelle impliquant des installations classées pour la protection de l’environnement : https://www.bulletin-officiel.developpement-durable.gouv.fr/documents/Bulletinofficiel-0032764/TREP2233918V.pdf;jsessionid=BEA1F5F0D2C8CB2C1FF4C870A4D09A7C
Guide sur la stratégie de prélèvements et d’analyses à réaliser suite à un accident technologique - cas de l'incendie, Ineris, version en vigueur : https://www.ineris.fr/fr/ineris/institut-bref/cellule-appui-situations-urgence-casu/reseau-intervenants-situation-post ainsi que les autres documents d’intérêt versés au fil de l’eau sur la plateforme collaborative Osmose dans l’espace nommé « MTE-Ineris-RIPA » dédié aux membres du réseau RIPA
Méthodologie nationale de gestion des sites et sols pollués – démarche Interprétation de l’Etat des Milieux - IEM (2017) : http://ssp-infoterrebrgm.fr/sites/default/files/upload/documents/methodo_ssp_2017.pdf</t>
  </si>
  <si>
    <t>Sédiments
Air ambiant
Gaz du sol
Dépôts atmosphériques (lingettes, jauges...)</t>
  </si>
  <si>
    <t>CERTIFAIR</t>
  </si>
  <si>
    <t>Marie-Corinne</t>
  </si>
  <si>
    <t>MARICHAL</t>
  </si>
  <si>
    <t>mc.marichal@certifair.com</t>
  </si>
  <si>
    <t>16-18 rue l'Hermite</t>
  </si>
  <si>
    <t>33520</t>
  </si>
  <si>
    <t>BRUGES</t>
  </si>
  <si>
    <t>Gerard</t>
  </si>
  <si>
    <t>SELLAM</t>
  </si>
  <si>
    <t>05.35.54.29.88</t>
  </si>
  <si>
    <t>06.08.27.19.19</t>
  </si>
  <si>
    <t>gerard.sellam@certifair.com</t>
  </si>
  <si>
    <t>06.76.10.35.86</t>
  </si>
  <si>
    <t>mesures de surveillance de la qualité de l’air intérieur dans les établissements recevant du public (LAB REF 30) et sur le contrôle des expositions professionnelles aux agents chimiques dans l’air des lieux de travail (LAB REF 27)</t>
  </si>
  <si>
    <t>33 Gironde
24 Dordogne
47 Lot-et-Garonne
40 Landes
16 Charente
17 Charente-Maritime</t>
  </si>
  <si>
    <t>8h-19h</t>
  </si>
  <si>
    <t>Air ambiant (LAB GTA 96)</t>
  </si>
  <si>
    <t>Chess Epur'</t>
  </si>
  <si>
    <t>Olivier</t>
  </si>
  <si>
    <t>Gheude</t>
  </si>
  <si>
    <t>olivier.gheude@chessepur.com</t>
  </si>
  <si>
    <t>04.90.73.58.82</t>
  </si>
  <si>
    <t>06.78.50.47.40</t>
  </si>
  <si>
    <t>Stéphane</t>
  </si>
  <si>
    <t>Tcherevatchenkoff</t>
  </si>
  <si>
    <t>06.42.23.31.10</t>
  </si>
  <si>
    <t>stephane.tcherevatchenkoff@chessepur.com</t>
  </si>
  <si>
    <t>Eaux d'extinction
Eaux de surface
Eaux souterraines</t>
  </si>
  <si>
    <t>pH
Température</t>
  </si>
  <si>
    <t>04 Alpes-de-Haute-Provence
07 Ardèche
13 Bouches-du-Rhône
26 Drôme
30 Gard
34 Hérault
83 Var
84 Vaucluse</t>
  </si>
  <si>
    <t>0h - 24h</t>
  </si>
  <si>
    <t>Circulaire du 20 février 2012 relative à la gestion des impacts environnementaux et sanitairesd’évènement d’origine technologique en situation post-accidentelle : https://www.bulletinofficiel.developpement-durable.gouv.fr/documents/Bulletinofficiel-0025639/met_20120005_0100_0032.pdf</t>
  </si>
  <si>
    <t>Non
Oui</t>
  </si>
  <si>
    <t>En affichant votre charte d'engagement signée sur votre site Internet
En envoyant votre charte d'engagement signée avec votre offre</t>
  </si>
  <si>
    <t>Sauf échantillons prélevés du vendredi au dimanche.</t>
  </si>
  <si>
    <t>DEKRA Industrial SAS</t>
  </si>
  <si>
    <t>Alexis</t>
  </si>
  <si>
    <t>DUMONT</t>
  </si>
  <si>
    <t>alexis.dumont@dekra.com</t>
  </si>
  <si>
    <t>Centre d'affaire La Boursidière, rue de la Boursidière - Bât H</t>
  </si>
  <si>
    <t>CS 20003</t>
  </si>
  <si>
    <t>92357</t>
  </si>
  <si>
    <t>LE PLESSIS ROBINSON</t>
  </si>
  <si>
    <t>Marie</t>
  </si>
  <si>
    <t>GAULME</t>
  </si>
  <si>
    <t>05.55.92.07.78</t>
  </si>
  <si>
    <t>06.18.39.50.03</t>
  </si>
  <si>
    <t>marie.gaulme@dekra.com</t>
  </si>
  <si>
    <t>Armel</t>
  </si>
  <si>
    <t>CHEVALIER</t>
  </si>
  <si>
    <t>02.44.07.03.65</t>
  </si>
  <si>
    <t>06.27.81.80.87</t>
  </si>
  <si>
    <t>armel.chevalier@dekra.com</t>
  </si>
  <si>
    <t>pH
Conductivité
Température
Oxygène dissous</t>
  </si>
  <si>
    <t>COV
Hydrocarbures</t>
  </si>
  <si>
    <t>01 Ain
02 Aisne
03 Allier
04 Alpes-de-Haute-Provence
05 Hautes-Alpes
06 Alpes-Maritimes
07 Ardèche
08 Ardennes
09 Ariège
10 Aube
11 Aude
12 Aveyron
13 Bouches-du-Rhône
14 Calvados
15 Cantal
16 Charente
17 Charente-Maritime
18 Cher
19 Corrèze
21 Côte-d'Or
22 Côtes d'Armor
23 Creuse
24 Dordogne
25 Doubs
26 Drôme
27 Eure
28 Eure-et-Loir
29 Finistère
30 Gard
31 Haute-Garonne
32 Gers
33 Gironde
34 Hérault
35 Ille-et-Vilaine
36 Indre
37 Indre-et-Loire
38 Isère
39 Jura
40 Landes
41 Loir-et-Cher
42 Loire
43 Haute-Loire
44 Loire-Atlantique
45 Loiret
46 Lot
47 Lot-et-Garonne
48 Lozère
49 Maine-et-Loire
50 Manche
51 Marne
52 Haute-Marne
53 Mayenne
54 Meurthe-et-Moselle
55 Meuse
56 Morbihan
57 Moselle
58 Nièvre
59 Nord
61 Orne
60 Oise
62 Pas-de-Calais
63 Puy-de-Dôme
64 Pyrénées-Atlantiques
65 Hautes-Pyrénées
66 Pyrénées-Orientales
67 Bas-Rhin
68 Haut-Rhin
69 Rhône
70 Haute-Saône
71 Saône-et-Loire
72 Sarthe
73 Savoie
74 Haute-Savoie
75 Paris
76 Seine-Maritime
77 Seine-et-Marne
78 Yvelines
79 Deux-Sèvres
80 Somme
81 Tarn
82 Tarn-et-Garonne
83 Var
84 Vaucluse
85 Vendée
86 Vienne
87 Haute-Vienne
88 Vosges
89 Yonne
90 Territoire de Belfort
91 Essonne
92 Hauts-de-Seine
93 Seine-St-Denis
94 Val-de-Marne
95 Val-D'Oise</t>
  </si>
  <si>
    <t>Non, sauf demande explicite du donneur d'ordre.</t>
  </si>
  <si>
    <t>La réponse et le traitement des demandes s'entendent également du lundi au vendredi entre 8h et 18h (hors jours férié).</t>
  </si>
  <si>
    <t>Eaux d'extinction
Eaux de surface
Eaux souterraines
Sols, boues
Sédiments
Air ambiant
Emissions de sources fixes
Gaz du sol
Dépôts atmosphériques (lingettes, jauges...)
Produits alimentaires (lait, oeufs, fruits, légumes, aliments pour bétail)
Végétaux (herbes, cultures)</t>
  </si>
  <si>
    <t>EMTS ENVIRONNEMENT</t>
  </si>
  <si>
    <t>THOMAS</t>
  </si>
  <si>
    <t>VIALETTES</t>
  </si>
  <si>
    <t>t.vialettes@emts-eu.com</t>
  </si>
  <si>
    <t>186 BOULEVARD PASTEUR</t>
  </si>
  <si>
    <t>13730</t>
  </si>
  <si>
    <t>ST VICTORET</t>
  </si>
  <si>
    <t>Thomas</t>
  </si>
  <si>
    <t>Vialettes</t>
  </si>
  <si>
    <t>04.88.01.50.90</t>
  </si>
  <si>
    <t>06.12.47.51.11</t>
  </si>
  <si>
    <t>Charbel</t>
  </si>
  <si>
    <t>Jabbour</t>
  </si>
  <si>
    <t>06.98.23.85.83</t>
  </si>
  <si>
    <t>c.jabbour@emts-eu.com</t>
  </si>
  <si>
    <t>Eaux d'extinction
Eaux de surface
Eaux souterraines
Sols, boues
Sédiments
Dépôts atmosphériques (lingettes, jauges...)</t>
  </si>
  <si>
    <t>pH
Conductivité</t>
  </si>
  <si>
    <t>COV
Métaux
Halogénures
pétroflag,analyse lixiviat, PID</t>
  </si>
  <si>
    <t>Hygrométrie
Température</t>
  </si>
  <si>
    <t>Halogénures, Spectrophotomètre</t>
  </si>
  <si>
    <t>Eaux d'extinction
Eaux de surface
Eaux souterraines
Dépôts atmosphériques (lingettes, jauges...)</t>
  </si>
  <si>
    <t>Screening des métaux/métalloïdes (qualitatif ou semi-quantitatif)
Autre</t>
  </si>
  <si>
    <t>Screening des métaux/métalloïdes (qualitatif ou semi-quantitatif)
Métaux</t>
  </si>
  <si>
    <t>Screening des métaux/métalloïdes (qualitatif ou semi-quantitatif)
Métaux
Autre</t>
  </si>
  <si>
    <t>Nous disposons de 3 laboratoires mobiles dont 1 héliportable
Nous disposons d'un laboratoire fixe basé à Saint-Victoret (13)</t>
  </si>
  <si>
    <t>la nuit 7/7
le samedi
le dimanche
les jours fériés</t>
  </si>
  <si>
    <t>07-83-33-06-40</t>
  </si>
  <si>
    <t>00H - 24H</t>
  </si>
  <si>
    <t>Circulaire du 20 février 2012 relative à la gestion des impacts environnementaux et sanitairesd’évènement d’origine technologique en situation post-accidentelle : https://www.bulletinofficiel.developpement-durable.gouv.fr/documents/Bulletinofficiel-0025639/met_20120005_0100_0032.pdf
Avis du 1er décembre 2022 relatif à la mise en oeuvre des premiers prélèvements environnementaux en situation accidentelle impliquant des installations classées pour la protection de l’environnement : https://www.bulletin-officiel.developpement-durable.gouv.fr/documents/Bulletinofficiel-0032764/TREP2233918V.pdf;jsessionid=BEA1F5F0D2C8CB2C1FF4C870A4D09A7C
Guide de gestion de l’impact environnemental et sanitaire en situation post-accidentelle – cas des accidents d’origine technologique – Méthode générale - Guide : https://www.ecologiquesolidaire.gouv.fr/sites/default/files/12006_Guide-post-accident_Methode-generale_DEF_26-04-12_light_0.pdf
Guide sur la stratégie de prélèvements et d’analyses à réaliser suite à un accident technologique - cas de l'incendie, Ineris, version en vigueur : https://www.ineris.fr/fr/ineris/institut-bref/cellule-appui-situations-urgence-casu/reseau-intervenants-situation-post ainsi que les autres documents d’intérêt versés au fil de l’eau sur la plateforme collaborative Osmose dans l’espace nommé « MTE-Ineris-RIPA » dédié aux membres du réseau RIPA
Méthodologie nationale de gestion des sites et sols pollués – démarche Interprétation de l’Etat des Milieux - IEM (2017) : http://ssp-infoterrebrgm.fr/sites/default/files/upload/documents/methodo_ssp_2017.pdf</t>
  </si>
  <si>
    <t>Contraintes de secret et confidentialité sur certains dossiers (durée spécifiée dans contrat d'engagement avec le client, 10 à 15 ans en général)</t>
  </si>
  <si>
    <t>Nous intervenons également à l'international en Europe, Afrique et Asie.</t>
  </si>
  <si>
    <t>Eaux d'extinction
Eaux de surface
Eaux souterraines
Sols, boues
Air ambiant
Emissions de sources fixes
Gaz du sol
Dépôts atmosphériques (lingettes, jauges...)
Produits alimentaires (lait, oeufs, fruits, légumes, aliments pour bétail)
Végétaux (herbes, cultures)
Lichens</t>
  </si>
  <si>
    <t>EnvirEauSol</t>
  </si>
  <si>
    <t>GOETTMANN</t>
  </si>
  <si>
    <t>t.goettmann@envireausol.fr</t>
  </si>
  <si>
    <t>06.13.56.07.70</t>
  </si>
  <si>
    <t>Jean-Pierre</t>
  </si>
  <si>
    <t>06.18.57.63.00</t>
  </si>
  <si>
    <t>jp.goettmann@envireausol.fr</t>
  </si>
  <si>
    <t>Eaux d'extinction
Eaux de surface
Eaux souterraines
Sols, boues
Sédiments
Air ambiant
Dépôts atmosphériques (lingettes, jauges...)
Produits alimentaires (lait, oeufs, fruits, légumes, aliments pour bétail)</t>
  </si>
  <si>
    <t>COV totaux
CH4
CO
CO2
H2S
O2</t>
  </si>
  <si>
    <t>pH, COV, CO2, CO, O2, H2S, CH4</t>
  </si>
  <si>
    <t>8-18h</t>
  </si>
  <si>
    <t>Eaux d'extinction
Eaux de surface
Eaux souterraines
Eaux de consommation
Sols, boues
Sédiments
Air ambiant
Gaz du sol
Dépôts atmosphériques (lingettes, jauges...)
Produits alimentaires (lait, oeufs, fruits, légumes, aliments pour bétail)</t>
  </si>
  <si>
    <t>Frédéric</t>
  </si>
  <si>
    <t>BOVER</t>
  </si>
  <si>
    <t>f.bover@envireausol.fr</t>
  </si>
  <si>
    <t>6B rue Georges Polossat</t>
  </si>
  <si>
    <t>69720</t>
  </si>
  <si>
    <t>SAINT-LAURENT-DE-MURE</t>
  </si>
  <si>
    <t>04.28.29.11.77</t>
  </si>
  <si>
    <t>07.71.82.36.13</t>
  </si>
  <si>
    <t>Yoann</t>
  </si>
  <si>
    <t>GRANDPIERRE</t>
  </si>
  <si>
    <t>07.55.68.60.64</t>
  </si>
  <si>
    <t>y.grandpierre@envireausol.fr</t>
  </si>
  <si>
    <t>COV
pH
CH4
CO
H2S
CO2
O2</t>
  </si>
  <si>
    <t>9 RUE DE NAIROBI</t>
  </si>
  <si>
    <t>67150</t>
  </si>
  <si>
    <t>ERSTEIN</t>
  </si>
  <si>
    <t>03.90.00.21.64</t>
  </si>
  <si>
    <t>EODD Ingénieurs Conseils</t>
  </si>
  <si>
    <t>Guillaume</t>
  </si>
  <si>
    <t>Lacour</t>
  </si>
  <si>
    <t>g.lacour@eodd.fr</t>
  </si>
  <si>
    <t>171 rue Leon Blum</t>
  </si>
  <si>
    <t>69100</t>
  </si>
  <si>
    <t>Villeurbanne</t>
  </si>
  <si>
    <t>04.72.76.06.90</t>
  </si>
  <si>
    <t>06.79.67.09.88</t>
  </si>
  <si>
    <t>Gaetan</t>
  </si>
  <si>
    <t>Urvoy</t>
  </si>
  <si>
    <t>06.73.41.67.57</t>
  </si>
  <si>
    <t>g.urvoy@eodd.fr</t>
  </si>
  <si>
    <t>Eaux d'extinction
Eaux de surface
Eaux souterraines
Sols, boues
Sédiments
Air ambiant
Dépôts atmosphériques (lingettes, jauges...)
Produits alimentaires (lait, oeufs, fruits, légumes, aliments pour bétail)
Végétaux (herbes, cultures)</t>
  </si>
  <si>
    <t>pH
Conductivité
Température
Potentiel Redox
Oxygène dissous</t>
  </si>
  <si>
    <t>COV
Métaux
Hydrocarbures</t>
  </si>
  <si>
    <t>COV totaux
CH4
CO
SO2
CO2
H2S
O2</t>
  </si>
  <si>
    <t>8h-24h</t>
  </si>
  <si>
    <t>Eaux d'extinction
Eaux de surface
Eaux souterraines
Eaux de consommation
Sols, boues
Sédiments
Air ambiant
Gaz du sol
Dépôts atmosphériques (lingettes, jauges...)
Produits alimentaires (lait, oeufs, fruits, légumes, aliments pour bétail)
Végétaux (herbes, cultures)</t>
  </si>
  <si>
    <t>Technopôle de l'Environnement -</t>
  </si>
  <si>
    <t>Domaine du Petit Arbois, Avenue Louis Philibert</t>
  </si>
  <si>
    <t>13100</t>
  </si>
  <si>
    <t>AIX EN PROVENCE</t>
  </si>
  <si>
    <t>50, rue Albert</t>
  </si>
  <si>
    <t>75013</t>
  </si>
  <si>
    <t>Paris</t>
  </si>
  <si>
    <t>Eaux d'extinction
Eaux de surface
Eaux souterraines
Sols, boues
Sédiments
Air ambiant
Emissions de sources fixes
Dépôts atmosphériques (lingettes, jauges...)
Produits alimentaires (lait, oeufs, fruits, légumes, aliments pour bétail)
Végétaux (herbes, cultures)</t>
  </si>
  <si>
    <t>COV
CO
CO2</t>
  </si>
  <si>
    <t>CO2
O2</t>
  </si>
  <si>
    <t>EODD ingénieurs Conseils</t>
  </si>
  <si>
    <t>Les Tanes Basses</t>
  </si>
  <si>
    <t>2, rue de la Syrah</t>
  </si>
  <si>
    <t>34800</t>
  </si>
  <si>
    <t>Clermont l’Hérault</t>
  </si>
  <si>
    <t>Immeuble L’Eclat</t>
  </si>
  <si>
    <t>76 Voie du Toec, Zone de la Cartoucherie</t>
  </si>
  <si>
    <t>31300</t>
  </si>
  <si>
    <t>Toulouse</t>
  </si>
  <si>
    <t>Eaux d'extinction
Eaux de surface
Eaux souterraines
Eaux de consommation
Sédiments
Air ambiant
Emissions de sources fixes
Gaz du sol
Dépôts atmosphériques (lingettes, jauges...)
Produits alimentaires (lait, oeufs, fruits, légumes, aliments pour bétail)
Végétaux (herbes, cultures)</t>
  </si>
  <si>
    <t>77 avenue des Lilas</t>
  </si>
  <si>
    <t>Centre d’affaires des Lilas</t>
  </si>
  <si>
    <t>64000</t>
  </si>
  <si>
    <t>Pau</t>
  </si>
  <si>
    <t>10 rue de Paimpol</t>
  </si>
  <si>
    <t>Hôtel d’entreprises, Pêcheurs d’Islande</t>
  </si>
  <si>
    <t>17300</t>
  </si>
  <si>
    <t>Rochefort</t>
  </si>
  <si>
    <t>Geatan</t>
  </si>
  <si>
    <t>43-45 rue d’Armagnac</t>
  </si>
  <si>
    <t>CS 72073</t>
  </si>
  <si>
    <t>Bordeaux</t>
  </si>
  <si>
    <t>8-24h</t>
  </si>
  <si>
    <t>EODD Ingérieurs Conseils</t>
  </si>
  <si>
    <t>10 rue des Potiers d’Etain</t>
  </si>
  <si>
    <t>57070</t>
  </si>
  <si>
    <t>Metz</t>
  </si>
  <si>
    <t>04.72.46.06.90</t>
  </si>
  <si>
    <t>ESTHOA</t>
  </si>
  <si>
    <t>Julien</t>
  </si>
  <si>
    <t>CREMEL</t>
  </si>
  <si>
    <t>julien.cremel@esthoa.fr</t>
  </si>
  <si>
    <t>Justine</t>
  </si>
  <si>
    <t>RECEVEUR</t>
  </si>
  <si>
    <t>07.60.32.75.56</t>
  </si>
  <si>
    <t>justine.receveur@esthoa.fr</t>
  </si>
  <si>
    <t>06.89.30.00.70</t>
  </si>
  <si>
    <t>LAB REF 26, LAB REF 28, HP ENV</t>
  </si>
  <si>
    <t>67 Bas-Rhin
68 Haut-Rhin
90 Territoire de Belfort
25 Doubs
70 Haute-Saône
54 Meurthe-et-Moselle
57 Moselle</t>
  </si>
  <si>
    <t>06-89-30-00-70</t>
  </si>
  <si>
    <t>07-60-32-75-56</t>
  </si>
  <si>
    <t>H24</t>
  </si>
  <si>
    <t>Eurofins Analyses de l'Air</t>
  </si>
  <si>
    <t>Sylvain</t>
  </si>
  <si>
    <t>CHOQUET</t>
  </si>
  <si>
    <t>sylvainchoquet@eurofins.com</t>
  </si>
  <si>
    <t>5 rue d'Otterswiller</t>
  </si>
  <si>
    <t>67700</t>
  </si>
  <si>
    <t>Saverne</t>
  </si>
  <si>
    <t>09.69.32.41.14</t>
  </si>
  <si>
    <t>Florent</t>
  </si>
  <si>
    <t>DEVAUX</t>
  </si>
  <si>
    <t>florentdevaux@eurofins.com</t>
  </si>
  <si>
    <t>Air ambiant
Emissions de sources fixes
Dépôts atmosphériques (lingettes, jauges...)</t>
  </si>
  <si>
    <t>Végétaux (herbes, cultures,...)</t>
  </si>
  <si>
    <t>Gaz du sol
Air ambiant
Emissions de sources fixes
Dépôts atmosphériques (lingettes, jauges...)</t>
  </si>
  <si>
    <t>Screening des composés organiques par GC/MS (qualitatif ou semi-quantitatif)
Screening des métaux/métalloïdes (qualitatif ou semi-quantitatif)
Gaz (CO, CO2, CH4, NOx...)
Acide cyanhydrique (HCN)
Acide fluorhydrique (HF)
Autres acides inorganiques (HCl, H2SO4, HNO3, H3PO4)
Métaux
Mercure (Hg)
Chrome VI (Cr VI)
HAP
Dioxines/furanes (PCDD/F)
PCB type dioxine
PCB indicateurs
Dioxines bromées (PBDD/F)
BTEX (Benzène, Toluène, Ethylbenzène, Xylènes)
Hydrogène sulfuré (H2S)
COHV (Composés Organiques Halogénés Volatils)
Mercaptans
Aldéhydes dont formaldéhyde
Phtalates dont DEHP
Polybromodiphényléthers (PBDE)
Produits phytosanitaires
Perfluorés</t>
  </si>
  <si>
    <t>Métaux
Chrome VI (Cr VI)
HAP
PCB type dioxine
Mercure (Hg)
Dioxines/furanes (PCDD/F)
PCB indicateurs
Dioxines bromées (PBDD/F)
Polybromodiphényléthers (PBDE)
Screening des métaux/métalloïdes (qualitatif ou semi-quantitatif)</t>
  </si>
  <si>
    <t>Screening des composés organiques par GC/MS (qualitatif ou semi-quantitatif)
Gaz (CO, CO2, CH4, NOx...)
Acide cyanhydrique (HCN)
Acide fluorhydrique (HF)
Autres acides inorganiques (HCl, H2SO4, HNO3, H3PO4)
HAP
BTEX (Benzène, Toluène, Ethylbenzène, Xylènes)
Hydrogène sulfuré (H2S)
PCB indicateurs
Mercure (Hg)
Chrome VI (Cr VI)
Screening des métaux/métalloïdes (qualitatif ou semi-quantitatif)
Métaux
Dioxines/furanes (PCDD/F)
PCB type dioxine
Dioxines bromées (PBDD/F)
Mercaptans
COHV (Composés Organiques Halogénés Volatils)
Aldéhydes dont formaldéhyde
Phtalates dont DEHP
Polybromodiphényléthers (PBDE)
Produits phytosanitaires
Perfluorés</t>
  </si>
  <si>
    <t>Aucun (laboratoire d'analyses uniquement)</t>
  </si>
  <si>
    <t>Astreintes pour la réception des échantillons</t>
  </si>
  <si>
    <t>Analytiques (en laboratoire)</t>
  </si>
  <si>
    <t>Air ambiant
Emissions de sources fixes
Gaz du sol
Dépôts atmosphériques (lingettes, jauges...)</t>
  </si>
  <si>
    <t>Acides inorganiques (HCl, HF, H2SO4, HNO3, H3PO4) ou anions associés
Aldéhydes dont formaldéhyde
BTEX
Chrome VI
HAP 
COV
Mercure
Métaux</t>
  </si>
  <si>
    <t>confidentialité</t>
  </si>
  <si>
    <t>GENOVEXPERT</t>
  </si>
  <si>
    <t>Frédérique</t>
  </si>
  <si>
    <t>PECHEUX</t>
  </si>
  <si>
    <t>fpecheux@genovexpert.fr</t>
  </si>
  <si>
    <t>01.69.04.85.10</t>
  </si>
  <si>
    <t>06.23.54.59.74</t>
  </si>
  <si>
    <t>SALAS</t>
  </si>
  <si>
    <t>01.83.75.11.33</t>
  </si>
  <si>
    <t>06.19.69.27.47</t>
  </si>
  <si>
    <t>dsalas@genovexpert.fr</t>
  </si>
  <si>
    <t>75 Paris
91 Essonne
92 Hauts-de-Seine
93 Seine-St-Denis
94 Val-de-Marne
95 Val-D'Oise
14 Calvados
60 Oise
61 Orne
72 Sarthe
77 Seine-et-Marne
27 Eure
76 Seine-Maritime
58 Nièvre
59 Nord
02 Aisne
18 Cher
28 Eure-et-Loir
41 Loir-et-Cher
50 Manche</t>
  </si>
  <si>
    <t>la nuit 5/7 du lundi au vendredi
la nuit 7/7
le samedi
le dimanche
les jours fériés</t>
  </si>
  <si>
    <t>06-19-69-27-47</t>
  </si>
  <si>
    <t>24h/24h</t>
  </si>
  <si>
    <t>un incident ne prévient pas. Il est de notre devoir d'accompagner le donneur d'ordre pour limiter les impacts et protéger les populations et l'environnement</t>
  </si>
  <si>
    <t>sur simple demande</t>
  </si>
  <si>
    <t>Un partage de retour d'expérience sur les interventions en situation d'urgence ?
Des séminaires techniques sur les meilleures techniques disponibles ?
faire des simulations</t>
  </si>
  <si>
    <t>Air ambiant
Dépôts atmosphériques (lingettes, jauges...)
retombées atmosphériques ( lingettes, jauges) amiante, plomb, termites et mérules</t>
  </si>
  <si>
    <t>moins de 24 heures</t>
  </si>
  <si>
    <t>GINGER LECES</t>
  </si>
  <si>
    <t>Yvonnick</t>
  </si>
  <si>
    <t>HERMANGE</t>
  </si>
  <si>
    <t>y.hermange@groupeginger.com</t>
  </si>
  <si>
    <t>1 rue de Bord les Orgues - ZAC de Grimont</t>
  </si>
  <si>
    <t>SAINT-JULIEN-LES-METZ</t>
  </si>
  <si>
    <t>Barbara</t>
  </si>
  <si>
    <t>FABBRI</t>
  </si>
  <si>
    <t>01.75.45.84.55</t>
  </si>
  <si>
    <t>07.71.43.88.17</t>
  </si>
  <si>
    <t>b.fabbri@groupeginger.com</t>
  </si>
  <si>
    <t>06.09.24.33.52</t>
  </si>
  <si>
    <t>Eaux d'extinction
Eaux de surface
Eaux souterraines
Emissions de sources fixes</t>
  </si>
  <si>
    <t>COV totaux
CH4
CO
SO2
SOx
NOx
PM2,5, PM10
CO2
O2</t>
  </si>
  <si>
    <t>Hygrométrie
Température
Pression atmosphérique</t>
  </si>
  <si>
    <t>01 Ain
07 Ardèche
13 Bouches-du-Rhône
26 Drôme
27 Eure
28 Eure-et-Loir
30 Gard
34 Hérault
38 Isère
42 Loire
54 Meurthe-et-Moselle
55 Meuse
57 Moselle
59 Nord
62 Pas-de-Calais
69 Rhône
71 Saône-et-Loire
75 Paris
77 Seine-et-Marne
78 Yvelines
80 Somme
84 Vaucluse
88 Vosges
91 Essonne
92 Hauts-de-Seine
93 Seine-St-Denis
94 Val-de-Marne
95 Val-D'Oise
86 Vienne</t>
  </si>
  <si>
    <t>Emissions de sources fixes</t>
  </si>
  <si>
    <t>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t>
  </si>
  <si>
    <t>8h- 18h</t>
  </si>
  <si>
    <t>ERIC</t>
  </si>
  <si>
    <t>LAPORTE</t>
  </si>
  <si>
    <t>eric.laporte@labocea.fr</t>
  </si>
  <si>
    <t>7 RUE DU SABOT</t>
  </si>
  <si>
    <t>ZOOPOLE - CS-30054</t>
  </si>
  <si>
    <t>22440</t>
  </si>
  <si>
    <t>PLOUFRAGAN</t>
  </si>
  <si>
    <t>SEBASTIEN</t>
  </si>
  <si>
    <t>ROUBAUD</t>
  </si>
  <si>
    <t>02.96.69.02.10</t>
  </si>
  <si>
    <t>06.78.69.38.66</t>
  </si>
  <si>
    <t>sebastien.roubaud@labocea.fr</t>
  </si>
  <si>
    <t>VINCENT</t>
  </si>
  <si>
    <t>HOCDÉ</t>
  </si>
  <si>
    <t>06.79.11.96.36</t>
  </si>
  <si>
    <t>vincent.hocde@labocea.fr</t>
  </si>
  <si>
    <t>Eaux - échantillonnage en vue d'analyses physico-chimiques (LAB GTA 29)
Sols en relation avec l'environnement (ex-programme 134)
Boues et sédiments (ex-programme 156)</t>
  </si>
  <si>
    <t>Eaux d'extinction
Eaux de surface
Eaux souterraines
Sols, boues
Sédiments
Produits alimentaires (lait, oeufs, fruits, légumes, aliments pour bétail)
Végétaux (herbes, cultures)</t>
  </si>
  <si>
    <t>Screening des composés organiques par GC/MS (qualitatif ou semi-quantitatif)
Anions , Cations
Screening des métaux/métalloïdes (qualitatif ou semi-quantitatif)
Métaux
Mercure (Hg)
Chrome VI (Cr VI)
HAP
PCB indicateurs
PCB type dioxine
BTEX (Benzène, Toluène, Ethylbenzène, Xylènes)
COHV (Composés Organiques Halogénés Volatils)
Aldéhydes dont formaldéhyde
Phtalates dont DEHP
Amiante
Perfluorés
Produits phytosanitaires
Polybromodiphényléthers (PBDE)</t>
  </si>
  <si>
    <t>Screening des composés organiques par GC/MS (qualitatif ou semi-quantitatif)
Screening des métaux/métalloïdes (qualitatif ou semi-quantitatif)
Anions, Cations
Métaux
Mercure (Hg)
Chrome VI (Cr VI)
HAP
PCB type dioxine
PCB indicateurs
BTEX (Benzène, Toluène, Ethylbenzène, Xylènes)
COHV (Composés Organiques Halogénés Volatils)
Aldéhydes dont formaldéhyde
Phtalates dont DEHP
Polybromodiphényléthers (PBDE)
Produits phytosanitaires
Perfluorés
Amiante</t>
  </si>
  <si>
    <t>Screening des composés organiques par GC/MS (qualitatif ou semi-quantitaif)
Screening des métaux/métalloïdes (qualitatif ou semi-quantitatif)
Métaux
Mercure (Hg)
Chrome VI (Cr VI)
HAP
PCB indicateurs
PCB type dioxine
BTEX (Benzène, Toluène, Ethylbenzène, Xylènes)
COHV (Composés Organiques Halogénés Volatils)
Phtalates dont DEHP
Produits phytosanitaires
Amiante
Perfluorés</t>
  </si>
  <si>
    <t>Screening des composés organiques par GC/MS (qualitatif ou semi-quantitatif)
Screening des métaux/métalloïdes (qualitatif ou semi-quantitatif)
Métaux
Mercure (Hg)
Chrome VI (Cr VI)
HAP
PCB type dioxine
PCB indicateurs
Phtalates dont DEHP
Produits phytosanitaires
Polybromodiphényléthers (PBDE)
Perfluorés
Amiante</t>
  </si>
  <si>
    <t>Screening des composés organiques par GC/MS (qualitatif ou semi-quantitaif)
Screening des métaux/métalloïdes (qualitatif ou semi-quantitatif)
Métaux
Mercure (Hg)
Chrome VI (Cr VI)
HAP
PCB type dioxine
PCB indicateurs
BTEX (Benzène, Toluène, Ethylbenzène, Xylènes)
COHV (Composés Organiques Halogénés Volatils)
Aldéhydes dont formaldéhyde
Phtalates dont DEHP
Polybromodiphényléthers (PBDE)
Produits phytosanitaires
Perfluorés
Amiante</t>
  </si>
  <si>
    <t>22 Côtes d'Armor
29 Finistère
35 Ille-et-Vilaine
56 Morbihan</t>
  </si>
  <si>
    <t>Astreintes pour les prélèvements
Astreintes pour la réception des échantillons
Astreintes pour les analyses</t>
  </si>
  <si>
    <t>06-79-11-96-36</t>
  </si>
  <si>
    <t>06-77-02-36-18</t>
  </si>
  <si>
    <t>07h00 - 19h00</t>
  </si>
  <si>
    <t>Eaux résiduaires
Eaux de surface
Eaux souterraines
Eaux de consommation</t>
  </si>
  <si>
    <t>Eaux résiduaires
Eaux de surface
Eaux souterraines
Eaux de consommation
Sols, boues
Sédiments
Produits alimentaires (lait, oeufs, fruits, légumes, aliments pour bétail)
Végétaux (herbes, cultures)</t>
  </si>
  <si>
    <t>COHV (dont BTEX)
Métaux
PCB
HAP</t>
  </si>
  <si>
    <t>COHV (dont BTEX)
Métaux
HAP
PCB
Perfluorés</t>
  </si>
  <si>
    <t>Métaux
HAP
PCB</t>
  </si>
  <si>
    <t>Métaux</t>
  </si>
  <si>
    <t>Eaux d'extinction
Eaux de surface
Eaux souterraines
Eaux de consommation
Sols, boues
Sédiments
Dépôts atmosphériques (lingettes, jauges...)
Produits alimentaires (lait, oeufs, fruits, légumes, aliments pour bétail)
Végétaux (herbes, cultures)</t>
  </si>
  <si>
    <t>INERIS</t>
  </si>
  <si>
    <t>Jessica</t>
  </si>
  <si>
    <t>QUERON</t>
  </si>
  <si>
    <t>jessica.queron@ineris.fr</t>
  </si>
  <si>
    <t>Rue Jacques Taffanel, Parc Technologique Alata</t>
  </si>
  <si>
    <t>BP 2</t>
  </si>
  <si>
    <t>60550</t>
  </si>
  <si>
    <t>Verneuil-en-Halatte</t>
  </si>
  <si>
    <t>03.44.61.81.76</t>
  </si>
  <si>
    <t>06.20.86.34.95</t>
  </si>
  <si>
    <t>Karen</t>
  </si>
  <si>
    <t>PERRONNET</t>
  </si>
  <si>
    <t>03.44.55.67.48</t>
  </si>
  <si>
    <t>06.25.70.64.06</t>
  </si>
  <si>
    <t>karen.perronnet@ineris.fr</t>
  </si>
  <si>
    <t>Air à l'émission (LAB REF 22)
Air ambiant (LAB GTA 96)</t>
  </si>
  <si>
    <t>Eaux d'extinction
Eaux de surface
Eaux souterraines
Sols, boues
Sédiments
Air ambiant
Emissions de sources fixes
Dépôts atmosphériques (lingettes, jauges...)</t>
  </si>
  <si>
    <t>Métaux par FluoX</t>
  </si>
  <si>
    <t>COV totaux
CH4
CO
SO2
SOx
NO
NOx
PM2,5, PM10
CO2
H2S
O2
NO2, Mercure</t>
  </si>
  <si>
    <t>Eaux d'extinction
Eaux de surface
Eaux souterraines
Sols, boues
Gaz du sol
Sédiments
Air ambiant
Emissions de sources fixes
Dépôts atmosphériques (lingettes, jauges...)
Produits alimentaires (lait, oeufs, fruits, légumes, aliments pour bétail)
Végétaux (herbes, cultures)</t>
  </si>
  <si>
    <t>Screening des composés organiques par GC/MS (qualitatif ou semi-quantitatif)
Screening des métaux/métalloïdes (qualitatif ou semi-quantitatif)
Métaux
Mercure (Hg)
Chrome VI (Cr VI)
HAP
PCB indicateurs
BTEX (Benzène, Toluène, Ethylbenzène, Xylènes)
COHV (Composés Organiques Halogénés Volatils)
Aldéhydes dont formaldéhyde
Phtalates dont DEHP
Polybromodiphényléthers (PBDE)
Produits phytosanitaires
Autre
Perfluorés
Anions , Cations</t>
  </si>
  <si>
    <t>Screening des composés organiques par GC/MS (qualitatif ou semi-quantitatif)
Screening des métaux/métalloïdes (qualitatif ou semi-quantitatif)
Métaux
Mercure (Hg)
Chrome VI (Cr VI)
HAP
BTEX (Benzène, Toluène, Ethylbenzène, Xylènes)
COHV (Composés Organiques Halogénés Volatils)
Aldéhydes dont formaldéhyde
Phtalates dont DEHP
Polybromodiphényléthers (PBDE)
Produits phytosanitaires
Autre
Anions, Cations
Perfluorés
PCB indicateurs</t>
  </si>
  <si>
    <t>Screening des composés organiques par GC/MS (qualitatif ou semi-quantitatif)
Screening des métaux/métalloïdes (qualitatif ou semi-quantitatif)
Gaz (CO, CO2, CH4, NOx...)
Acide cyanhydrique (HCN)
Acide fluorhydrique (HF)
Autres acides inorganiques (HCl, H2SO4, HNO3, H3PO4)
Métaux
Mercure (Hg)
Chrome VI (Cr VI)
HAP
BTEX (Benzène, Toluène, Ethylbenzène, Xylènes)
Hydrogène sulfuré (H2S)
Mercaptans
COHV (Composés Organiques Halogénés Volatils)
Aldéhydes dont formaldéhyde
Phtalates dont DEHP
Polybromodiphényléthers (PBDE)
Produits phytosanitaires
PCB indicateurs</t>
  </si>
  <si>
    <t>Screening des composés organiques par GC/MS (qualitatif ou semi-quantitaif)
Screening des métaux/métalloïdes (qualitatif ou semi-quantitatif)
Métaux
Mercure (Hg)
Chrome VI (Cr VI)
HAP
BTEX (Benzène, Toluène, Ethylbenzène, Xylènes)
COHV (Composés Organiques Halogénés Volatils)
Phtalates dont DEHP
Polybromodiphényléthers (PBDE)
Produits phytosanitaires
Perfluorés
PCB indicateurs</t>
  </si>
  <si>
    <t>Screening des composés organiques par GC/MS (qualitatif ou semi-quantitatif)
Screening des métaux/métalloïdes (qualitatif ou semi-quantitatif)
Métaux
Mercure (Hg)
Chrome VI (Cr VI)
HAP
Phtalates dont DEHP
Polybromodiphényléthers (PBDE)
Produits phytosanitaires
Autre
Perfluorés
PCB indicateurs</t>
  </si>
  <si>
    <t>Screening des composés organiques par GC/MS (qualitatif ou semi-quantitatif)
Screening des métaux/métalloïdes (qualitatif ou semi-quantitatif)
Gaz (CO, CO2, CH4, NOx...)
Acide cyanhydrique (HCN)
Acide fluorhydrique (HF)
Autres acides inorganiques (HCl, H2SO4, HNO3, H3PO4)
Métaux
Mercure (Hg)
Chrome VI (Cr VI)
HAP
BTEX (Benzène, Toluène, Ethylbenzène, Xylènes)
Mercaptans
COHV (Composés Organiques Halogénés Volatils)
Aldéhydes dont formaldéhyde
Phtalates dont DEHP
Polybromodiphényléthers (PBDE)
Produits phytosanitaires
Hydrogène sulfuré (H2S)
PCB indicateurs</t>
  </si>
  <si>
    <t>Screening des composés organiques par GC/MS (qualitatif ou semi-quantitatif)
Screening des métaux/métalloïdes (qualitatif ou semi-quantitatif)
Métaux
Mercure (Hg)
HAP
Phtalates dont DEHP
Polybromodiphényléthers (PBDE)
Chrome VI (Cr VI)
Perfluorés
PCB indicateurs</t>
  </si>
  <si>
    <t>Screening des composés organiques par GC/MS (qualitatif ou semi-quantitaif)
Screening des métaux/métalloïdes (qualitatif ou semi-quantitatif)
Métaux
Mercure (Hg)
HAP
Chrome VI (Cr VI)
Polybromodiphényléthers (PBDE)
Perfluorés
Phtalates dont DEHP
PCB indicateurs</t>
  </si>
  <si>
    <t>02 Aisne
08 Ardennes
10 Aube
27 Eure
51 Marne
59 Nord
60 Oise
62 Pas-de-Calais
75 Paris
76 Seine-Maritime
77 Seine-et-Marne
78 Yvelines
80 Somme
91 Essonne
92 Hauts-de-Seine
93 Seine-St-Denis
94 Val-de-Marne
95 Val-D'Oise</t>
  </si>
  <si>
    <t>Eaux résiduaires
Eaux de surface
Emissions de sources fixes</t>
  </si>
  <si>
    <t>Eaux résiduaires
Eaux de surface</t>
  </si>
  <si>
    <t>Eaux résiduaires
Eaux de surface
Air ambiant
Emissions de sources fixes</t>
  </si>
  <si>
    <t>PCB
COHV (dont BTEX)
HAP
Métaux</t>
  </si>
  <si>
    <t>COHV (dont BTEX)
HAP
Métaux
Perfluorés
PCB</t>
  </si>
  <si>
    <t>HAP
Métaux
PCB</t>
  </si>
  <si>
    <t>Tous les paramètres</t>
  </si>
  <si>
    <t>KALI'AIR</t>
  </si>
  <si>
    <t>Yann</t>
  </si>
  <si>
    <t>LEGRAND</t>
  </si>
  <si>
    <t>ylegrand@kaliair.fr</t>
  </si>
  <si>
    <t>40 Rue de la petite Duranne</t>
  </si>
  <si>
    <t>PA de la petite Duranne</t>
  </si>
  <si>
    <t>04.13.75.94.45</t>
  </si>
  <si>
    <t>06.22.60.27.28</t>
  </si>
  <si>
    <t>Mohamed</t>
  </si>
  <si>
    <t>SENOUCI</t>
  </si>
  <si>
    <t>03.20.04.12.12</t>
  </si>
  <si>
    <t>06.24.54.03.87</t>
  </si>
  <si>
    <t>msenouci@kaliair.fr</t>
  </si>
  <si>
    <t>74 Haute-Savoie
73 Savoie
01 Ain
69 Rhône
42 Loire
43 Haute-Loire
63 Puy-de-Dôme
38 Isère
05 Hautes-Alpes
26 Drôme
07 Ardèche
15 Cantal
12 Aveyron
48 Lozère
46 Lot
82 Tarn-et-Garonne
81 Tarn
31 Haute-Garonne
09 Ariège
11 Aude
66 Pyrénées-Orientales
34 Hérault
30 Gard
84 Vaucluse
13 Bouches-du-Rhône
04 Alpes-de-Haute-Provence
06 Alpes-Maritimes
83 Var</t>
  </si>
  <si>
    <t>00h00 - 00h00</t>
  </si>
  <si>
    <t>Eaux d'extinction
Eaux de surface
Eaux de consommation
Sols, boues
Sédiments
Air ambiant
Emissions de sources fixes
Gaz du sol
Dépôts atmosphériques (lingettes, jauges...)
Produits alimentaires (lait, oeufs, fruits, légumes, aliments pour bétail)
Végétaux (herbes, cultures)
Bryophytes</t>
  </si>
  <si>
    <t>Emmanuel</t>
  </si>
  <si>
    <t>MOULIN</t>
  </si>
  <si>
    <t>217 Rue des Sureaux</t>
  </si>
  <si>
    <t>PA du Mélantois</t>
  </si>
  <si>
    <t>59262</t>
  </si>
  <si>
    <t>SAINGHIN EN MELANTOIS</t>
  </si>
  <si>
    <t>Katy</t>
  </si>
  <si>
    <t>HERMANT</t>
  </si>
  <si>
    <t>06.71.91.78.56</t>
  </si>
  <si>
    <t>khermant@kaliair.fr</t>
  </si>
  <si>
    <t>Air à l'émission (LAB REF 22)
Air ambiant (LAB GTA 96)
Hygiène (LAB REF 27)</t>
  </si>
  <si>
    <t>COV totaux
CH4
CO
SO2
NO
NOx
PM2,5, PM10
CO2
O2
BTEX - Ozone - Butadiène</t>
  </si>
  <si>
    <t>62 Pas-de-Calais
59 Nord
80 Somme
60 Oise
76 Seine-Maritime
02 Aisne
08 Ardennes
27 Eure
51 Marne
55 Meuse
54 Meurthe-et-Moselle
57 Moselle
67 Bas-Rhin
68 Haut-Rhin
88 Vosges
52 Haute-Marne
10 Aube
75 Paris
77 Seine-et-Marne
78 Yvelines
91 Essonne
92 Hauts-de-Seine
93 Seine-St-Denis
94 Val-de-Marne
95 Val-D'Oise</t>
  </si>
  <si>
    <t>Laurent</t>
  </si>
  <si>
    <t>LABEO</t>
  </si>
  <si>
    <t>FORTIER</t>
  </si>
  <si>
    <t>guillaume.fortier@laboratoire-labeo.fr</t>
  </si>
  <si>
    <t>1, route du rosel</t>
  </si>
  <si>
    <t>Saint contest</t>
  </si>
  <si>
    <t>14053</t>
  </si>
  <si>
    <t>CAEN cedex 4</t>
  </si>
  <si>
    <t>LE GLATIN</t>
  </si>
  <si>
    <t>02.33.75.63.08</t>
  </si>
  <si>
    <t>06.67.47.66.70</t>
  </si>
  <si>
    <t>stephane.leglatin@laboratoire-labeo.fr</t>
  </si>
  <si>
    <t>Dominique</t>
  </si>
  <si>
    <t>PERU</t>
  </si>
  <si>
    <t>02.41.47.19.23</t>
  </si>
  <si>
    <t>06.30.26.54.11</t>
  </si>
  <si>
    <t>dominique.peru@laboratoire-labeo.fr</t>
  </si>
  <si>
    <t>Eaux - échantillonnage en vue d'analyses physico-chimiques (LAB GTA 29)
Boues et sédiments (ex-programme 156)</t>
  </si>
  <si>
    <t>pH
Conductivité
Température
Débit
Potentiel Redox
Oxygène dissous
Turbidité
NH4, Cyanures</t>
  </si>
  <si>
    <t>Absence de mesures sur sol et boues</t>
  </si>
  <si>
    <t>Screening des composés organiques par GC/MS (qualitatif ou semi-quantitatif)
Screening des métaux/métalloïdes (qualitatif ou semi-quantitatif)
Anions , Cations
Mercure (Hg)
HAP
Chrome VI (Cr VI)
Métaux
PCB indicateurs
BTEX (Benzène, Toluène, Ethylbenzène, Xylènes)
COHV (Composés Organiques Halogénés Volatils)
Phtalates dont DEHP
Produits phytosanitaires
Perfluorés</t>
  </si>
  <si>
    <t>Screening des composés organiques par GC/MS (qualitatif ou semi-quantitatif)
Anions, Cations
Métaux
Mercure (Hg)
HAP
PCB indicateurs
BTEX (Benzène, Toluène, Ethylbenzène, Xylènes)
COHV (Composés Organiques Halogénés Volatils)
Chrome VI (Cr VI)
Produits phytosanitaires
Phtalates dont DEHP
Perfluorés
Screening des métaux/métalloïdes (qualitatif ou semi-quantitatif)</t>
  </si>
  <si>
    <t>BTEX (Benzène, Toluène, Ethylbenzène, Xylènes)
COHV (Composés Organiques Halogénés Volatils)</t>
  </si>
  <si>
    <t>Screening des composés organiques par GC/MS (qualitatif ou semi-quantitaif)
Métaux
Mercure (Hg)
HAP
PCB indicateurs
BTEX (Benzène, Toluène, Ethylbenzène, Xylènes)
COHV (Composés Organiques Halogénés Volatils)
Screening des métaux/métalloïdes (qualitatif ou semi-quantitatif)</t>
  </si>
  <si>
    <t>Screening des composés organiques par GC/MS (qualitatif ou semi-quantitatif)
Screening des métaux/métalloïdes (qualitatif ou semi-quantitatif)
Mercure (Hg)
PCB indicateurs
Produits phytosanitaires
Métaux</t>
  </si>
  <si>
    <t>Métaux
Mercure (Hg)
Screening des composés organiques par GC/MS (qualitatif ou semi-quantitaif)
Screening des métaux/métalloïdes (qualitatif ou semi-quantitatif)
BTEX (Benzène, Toluène, Ethylbenzène, Xylènes)
COHV (Composés Organiques Halogénés Volatils)</t>
  </si>
  <si>
    <t>Les prélèvements Air extérieur sont réalisables uniquement sur le protocole lingettes</t>
  </si>
  <si>
    <t>14 Calvados
50 Manche
76 Seine-Maritime
61 Orne
27 Eure</t>
  </si>
  <si>
    <t>la nuit 5/7 du lundi au vendredi
la nuit 7/7
le samedi
le dimanche
les jours fériés
00H00-23H59</t>
  </si>
  <si>
    <t>09-71-16-53-28</t>
  </si>
  <si>
    <t>06-67-47-66-70</t>
  </si>
  <si>
    <t>00H00-23H59</t>
  </si>
  <si>
    <t>Eaux résiduaires
Eaux de surface
Eaux souterraines
Eaux de consommation
I2M2, IBGN</t>
  </si>
  <si>
    <t>COHV (dont BTEX)
Métaux
Perfluorés
HAP
PCB</t>
  </si>
  <si>
    <t>HAP
PCB
Métaux</t>
  </si>
  <si>
    <t>Important : Le numéro d'astreinte est à contacter en priorité. mail : astreintes-ars@laboratoire-labeo.fr
Les délais d'acheminement au laboratoire sont valables pour le laboratoire interne LABEO</t>
  </si>
  <si>
    <t>Eaux d'extinction
Eaux de surface
Eaux souterraines
Eaux de consommation
Sols, boues
Sédiments
Dépôts atmosphériques (lingettes, jauges...)
Produits alimentaires (lait, oeufs, fruits, légumes, aliments pour bétail)
Végétaux (herbes, cultures)
Lichens
Bryophytes
IBGN, I2M2</t>
  </si>
  <si>
    <t>Laboratoire Départemental 31 Eau Vétérinaire Air</t>
  </si>
  <si>
    <t>Agnès</t>
  </si>
  <si>
    <t>DELTORT</t>
  </si>
  <si>
    <t>agnes.deltort@cd31.fr</t>
  </si>
  <si>
    <t>76 chemin BOUDOU</t>
  </si>
  <si>
    <t>31140</t>
  </si>
  <si>
    <t>LAUNAGUET</t>
  </si>
  <si>
    <t>Eaux d'extinction
Eaux de surface
Eaux souterraines
Sols, boues
Sédiments
Air ambiant
Produits alimentaires (lait, oeufs, fruits, légumes, aliments pour bétail)</t>
  </si>
  <si>
    <t>Screening des composés organiques par GC/MS (qualitatif ou semi-quantitatif)
Screening des métaux/métalloïdes (qualitatif ou semi-quantitatif)
Anions , Cations
Métaux
Mercure (Hg)
Chrome VI (Cr VI)
HAP
Dioxines/furanes (PCDD/F)
BTEX (Benzène, Toluène, Ethylbenzène, Xylènes)
COHV (Composés Organiques Halogénés Volatils)
Phtalates dont DEHP
Polybromodiphényléthers (PBDE)
Produits phytosanitaires
Perfluorés
PCB type dioxine
PCB indicateurs</t>
  </si>
  <si>
    <t>Anions, Cations
Métaux
Mercure (Hg)
Chrome VI (Cr VI)
HAP
BTEX (Benzène, Toluène, Ethylbenzène, Xylènes)
COHV (Composés Organiques Halogénés Volatils)
Phtalates dont DEHP
Polybromodiphényléthers (PBDE)
Perfluorés
PCB indicateurs
Screening des composés organiques par GC/MS (qualitatif ou semi-quantitatif)
Screening des métaux/métalloïdes (qualitatif ou semi-quantitatif)
Produits phytosanitaires</t>
  </si>
  <si>
    <t>HAP
BTEX (Benzène, Toluène, Ethylbenzène, Xylènes)
COHV (Composés Organiques Halogénés Volatils)
Aldéhydes dont formaldéhyde
Screening des métaux/métalloïdes (qualitatif ou semi-quantitatif)
Métaux</t>
  </si>
  <si>
    <t>Métaux
Mercure (Hg)
HAP
Dioxines/furanes (PCDD/F)
PCB type dioxine
PCB indicateurs
BTEX (Benzène, Toluène, Ethylbenzène, Xylènes)
COHV (Composés Organiques Halogénés Volatils)
Screening des composés organiques par GC/MS (qualitatif ou semi-quantitaif)
Screening des métaux/métalloïdes (qualitatif ou semi-quantitatif)
Produits phytosanitaires</t>
  </si>
  <si>
    <t>09 Ariège
11 Aude
12 Aveyron
19 Corrèze
24 Dordogne
30 Gard
31 Haute-Garonne
32 Gers
33 Gironde
34 Hérault
40 Landes
46 Lot
47 Lot-et-Garonne
48 Lozère
64 Pyrénées-Atlantiques
65 Hautes-Pyrénées
66 Pyrénées-Orientales
81 Tarn
82 Tarn-et-Garonne</t>
  </si>
  <si>
    <t>06-87-80-09-37</t>
  </si>
  <si>
    <t>00h-24h</t>
  </si>
  <si>
    <t>Eaux résiduaires
Eaux de surface
Eaux souterraines
Eaux de consommation
Sols, boues
Sédiments
Air ambiant
Produits alimentaires (lait, oeufs, fruits, légumes, aliments pour bétail)</t>
  </si>
  <si>
    <t>COHV (dont BTEX)
HAP
Métaux
PCB</t>
  </si>
  <si>
    <t>Aldéhydes dont formaldéhyde
BTEX
COV
HAP 
Métaux</t>
  </si>
  <si>
    <t>Notre équipe d'astreinte mobilise tous les jours 8 personnes sur les problématiques environnementales : 
Cadre d'astreinte, 2 techniciens préleveurs, 1 technicien support au réseau des stations d'alertes, 3 techniciens chimistes (micropolluants organiques, micropolluants minéraux, chimie générale), 1 technicien microbiologiste</t>
  </si>
  <si>
    <t>Eaux d'extinction
Eaux de surface
Eaux souterraines
Eaux de consommation
Sols, boues
Sédiments
Produits alimentaires (lait, oeufs, fruits, légumes, aliments pour bétail)</t>
  </si>
  <si>
    <t>LABORATOIRE ENVIRONNEMENT ET ALIMENTATION VENDEE LEAV</t>
  </si>
  <si>
    <t>Philippe</t>
  </si>
  <si>
    <t>NICOLLET</t>
  </si>
  <si>
    <t>labo@vendee.fr</t>
  </si>
  <si>
    <t>ROND POINT GEORGES DUVAL</t>
  </si>
  <si>
    <t>CS 80 802</t>
  </si>
  <si>
    <t>85021</t>
  </si>
  <si>
    <t>LA ROCHE SUR YON</t>
  </si>
  <si>
    <t>GERALDINE</t>
  </si>
  <si>
    <t>BERAIL</t>
  </si>
  <si>
    <t>02.28.85.79.81</t>
  </si>
  <si>
    <t>02.28.85.79.98</t>
  </si>
  <si>
    <t>geraldine.berail@vendee.fr</t>
  </si>
  <si>
    <t>PHILIPPE</t>
  </si>
  <si>
    <t>02.28.85.79.80</t>
  </si>
  <si>
    <t>philippe.nicollet@vendee.fr</t>
  </si>
  <si>
    <t>Eaux d'extinction
Produits alimentaires (lait, oeufs, fruits, légumes, aliments pour bétail)
Végétaux (herbes, cultures,...)
Lichens
Bryophytes</t>
  </si>
  <si>
    <t>Eaux de surface
Eaux souterraines
Eaux de consommation
Sols, boues
Sédiments</t>
  </si>
  <si>
    <t>Eaux d'extinction
Eaux de surface
Eaux souterraines
Sédiments</t>
  </si>
  <si>
    <t>pH</t>
  </si>
  <si>
    <t>Direction et force du vent
Température</t>
  </si>
  <si>
    <t>Eaux d'extinction
Eaux de surface
Eaux souterraines
Sols, boues
Sédiments
Produits alimentaires (lait, oeufs, fruits, légumes, aliments pour bétail)
Végétaux (herbes, cultures)
Lichens
Bryophytes</t>
  </si>
  <si>
    <t>Screening des composés organiques par GC/MS (qualitatif ou semi-quantitatif)
Anions , Cations
Métaux
Mercure (Hg)
Chrome VI (Cr VI)
HAP
Dioxines/furanes (PCDD/F)
PCB type dioxine
PCB indicateurs
Screening des métaux/métalloïdes (qualitatif ou semi-quantitatif)
BTEX (Benzène, Toluène, Ethylbenzène, Xylènes)
COHV (Composés Organiques Halogénés Volatils)
Phtalates dont DEHP
Polybromodiphényléthers (PBDE)
Produits phytosanitaires
Perfluorés</t>
  </si>
  <si>
    <t>Screening des composés organiques par GC/MS (qualitatif ou semi-quantitatif)
Screening des métaux/métalloïdes (qualitatif ou semi-quantitatif)
Anions, Cations
Métaux
Mercure (Hg)
Chrome VI (Cr VI)
HAP
Dioxines/furanes (PCDD/F)
PCB type dioxine
PCB indicateurs
BTEX (Benzène, Toluène, Ethylbenzène, Xylènes)
COHV (Composés Organiques Halogénés Volatils)
Phtalates dont DEHP
Polybromodiphényléthers (PBDE)
Produits phytosanitaires
Perfluorés</t>
  </si>
  <si>
    <t>Screening des métaux/métalloïdes (qualitatif ou semi-quantitatif)
Métaux
Mercure (Hg)
HAP
Dioxines/furanes (PCDD/F)
PCB type dioxine
PCB indicateurs
BTEX (Benzène, Toluène, Ethylbenzène, Xylènes)
COHV (Composés Organiques Halogénés Volatils)
Phtalates dont DEHP
Polybromodiphényléthers (PBDE)
Perfluorés
Produits phytosanitaires</t>
  </si>
  <si>
    <t>Screening des métaux/métalloïdes (qualitatif ou semi-quantitatif)
Métaux
Mercure (Hg)
HAP
Dioxines/furanes (PCDD/F)
PCB type dioxine
PCB indicateurs
Phtalates dont DEHP
Produits phytosanitaires</t>
  </si>
  <si>
    <t>Screening des métaux/métalloïdes (qualitatif ou semi-quantitatif)
Métaux
Mercure (Hg)
HAP
Dioxines/furanes (PCDD/F)
PCB type dioxine
PCB indicateurs
BTEX (Benzène, Toluène, Ethylbenzène, Xylènes)
COHV (Composés Organiques Halogénés Volatils)</t>
  </si>
  <si>
    <t>Métaux
Screening des métaux/métalloïdes (qualitatif ou semi-quantitatif)
Mercure (Hg)
Dioxines/furanes (PCDD/F)
PCB type dioxine
PCB indicateurs</t>
  </si>
  <si>
    <t>85 Vendée</t>
  </si>
  <si>
    <t>le samedi
le dimanche
les jours fériés
9H00 - 18H00</t>
  </si>
  <si>
    <t>02-28-85-79-98</t>
  </si>
  <si>
    <t>Eaux résiduaires
Eaux de surface
Eaux souterraines
Eaux de consommation
Sols, boues
Sédiments
Produits alimentaires (lait, oeufs, fruits, légumes, aliments pour bétail)</t>
  </si>
  <si>
    <t>COHV (dont BTEX)
Métaux
HAP
PCB</t>
  </si>
  <si>
    <t>COHV (dont BTEX)
HAP
Perfluorés
Métaux
PCB</t>
  </si>
  <si>
    <t>Recensement des substances toxiques (ayant un impact potentiel à court, moyen et long terme) susceptibles d’être émises par un incendie - Ω 16 : https://www.ineris.fr/fr/omega-16-recensement-substances-toxiques-ayant-impact-potentiel-court-moyen-long-terme-susceptibles</t>
  </si>
  <si>
    <t>Sur le departement vendée</t>
  </si>
  <si>
    <t>8H00 - 17H00</t>
  </si>
  <si>
    <t>LETOURNEUR CONSEIL</t>
  </si>
  <si>
    <t>martine</t>
  </si>
  <si>
    <t>letourneur</t>
  </si>
  <si>
    <t>contact@letourneur-conseil.com</t>
  </si>
  <si>
    <t>103 avenue Felix Faure</t>
  </si>
  <si>
    <t>75015</t>
  </si>
  <si>
    <t>PARIS</t>
  </si>
  <si>
    <t>Arthur</t>
  </si>
  <si>
    <t>RAMBERT</t>
  </si>
  <si>
    <t>01.78.16.45.10</t>
  </si>
  <si>
    <t>06.21.16.46.29</t>
  </si>
  <si>
    <t>a.rambert@letourneur-conseil.com</t>
  </si>
  <si>
    <t>06.16.58.82.58</t>
  </si>
  <si>
    <t>27 Eure
75 Paris
76 Seine-Maritime
77 Seine-et-Marne
92 Hauts-de-Seine
78 Yvelines
93 Seine-St-Denis
94 Val-de-Marne
95 Val-D'Oise</t>
  </si>
  <si>
    <t>la nuit 5/7 du lundi au vendredi</t>
  </si>
  <si>
    <t>06-21-16-46-29</t>
  </si>
  <si>
    <t>06-16-58-82-58</t>
  </si>
  <si>
    <t>Eaux d'extinction
Eaux de surface
Eaux souterraines
Eaux de consommation
Sols, boues
Sédiments
Air ambiant
Gaz du sol
Dépôts atmosphériques (lingettes, jauges...)
Végétaux (herbes, cultures)</t>
  </si>
  <si>
    <t>8h-22h</t>
  </si>
  <si>
    <t>MICROPOLLUANTS TECHNOLOGIE</t>
  </si>
  <si>
    <t>Paul Eric</t>
  </si>
  <si>
    <t>LAFARGUE</t>
  </si>
  <si>
    <t>d.boulanger@groupe-lhp.fr</t>
  </si>
  <si>
    <t>4, rue Bort les Orgues</t>
  </si>
  <si>
    <t>ZAC de Grimont</t>
  </si>
  <si>
    <t>SAINT JULIEN LES METZ</t>
  </si>
  <si>
    <t>dominique</t>
  </si>
  <si>
    <t>BOULANGER</t>
  </si>
  <si>
    <t>03.87.50.60.70</t>
  </si>
  <si>
    <t>06.29.41.54.13</t>
  </si>
  <si>
    <t>WARTER</t>
  </si>
  <si>
    <t>06.20.35.35.17</t>
  </si>
  <si>
    <t>l.warter@groupe-lhp.fr</t>
  </si>
  <si>
    <t>Eaux d'extinction
Eaux de surface
Eaux souterraines
Sols, boues
Sédiments
Air ambiant
Emissions de sources fixes
Dépôts atmosphériques (lingettes, jauges...)
Produits alimentaires (lait, oeufs, fruits, légumes, aliments pour bétail)
mâchefers - alimentation animale</t>
  </si>
  <si>
    <t>Eaux de consommation
Végétaux (herbes, cultures,...)
Lichens
Bryophytes</t>
  </si>
  <si>
    <t>Eaux d'extinction
Eaux de surface
Eaux souterraines
Sols, boues
Gaz du sol
Sédiments
Air ambiant
Emissions de sources fixes
Dépôts atmosphériques (lingettes, jauges...)
Produits alimentaires (lait, oeufs, fruits, légumes, aliments pour bétail)
Végétaux (herbes, cultures)
Lichens
Bryophytes</t>
  </si>
  <si>
    <t>Screening des composés organiques par GC/MS (qualitatif ou semi-quantitatif)
Anions , Cations
Screening des métaux/métalloïdes (qualitatif ou semi-quantitatif)
Métaux
Mercure (Hg)
Chrome VI (Cr VI)
HAP
Dioxines/furanes (PCDD/F)
PCB type dioxine
PCB indicateurs
Dioxines bromées (PBDD/F)
BTEX (Benzène, Toluène, Ethylbenzène, Xylènes)
COHV (Composés Organiques Halogénés Volatils)
Aldéhydes dont formaldéhyde
Phtalates dont DEHP</t>
  </si>
  <si>
    <t>Screening des composés organiques par GC/MS (qualitatif ou semi-quantitatif)
Screening des métaux/métalloïdes (qualitatif ou semi-quantitatif)
Anions, Cations
Métaux
Mercure (Hg)
Chrome VI (Cr VI)
HAP
Dioxines/furanes (PCDD/F)
PCB type dioxine
PCB indicateurs
Dioxines bromées (PBDD/F)
BTEX (Benzène, Toluène, Ethylbenzène, Xylènes)
COHV (Composés Organiques Halogénés Volatils)
Aldéhydes dont formaldéhyde
Phtalates dont DEHP</t>
  </si>
  <si>
    <t>Screening des composés organiques par GC/MS (qualitatif ou semi-quantitatif)
Screening des métaux/métalloïdes (qualitatif ou semi-quantitatif)
Acide fluorhydrique (HF)
Autres acides inorganiques (HCl, H2SO4, HNO3, H3PO4)
Métaux
Mercure (Hg)
Chrome VI (Cr VI)
HAP
Dioxines/furanes (PCDD/F)
PCB type dioxine
PCB indicateurs
Dioxines bromées (PBDD/F)
BTEX (Benzène, Toluène, Ethylbenzène, Xylènes)
Hydrogène sulfuré (H2S)
Mercaptans
COHV (Composés Organiques Halogénés Volatils)
Aldéhydes dont formaldéhyde
Phtalates dont DEHP</t>
  </si>
  <si>
    <t>Screening des composés organiques par GC/MS (qualitatif ou semi-quantitaif)
Métaux
Screening des métaux/métalloïdes (qualitatif ou semi-quantitatif)
Mercure (Hg)
Chrome VI (Cr VI)
HAP
Dioxines/furanes (PCDD/F)
PCB type dioxine
PCB indicateurs
Dioxines bromées (PBDD/F)
BTEX (Benzène, Toluène, Ethylbenzène, Xylènes)
COHV (Composés Organiques Halogénés Volatils)
Phtalates dont DEHP</t>
  </si>
  <si>
    <t>Screening des composés organiques par GC/MS (qualitatif ou semi-quantitatif)
Screening des métaux/métalloïdes (qualitatif ou semi-quantitatif)
Métaux
Mercure (Hg)
Chrome VI (Cr VI)
HAP
Dioxines/furanes (PCDD/F)
PCB type dioxine
PCB indicateurs
Dioxines bromées (PBDD/F)
Phtalates dont DEHP</t>
  </si>
  <si>
    <t>Screening des métaux/métalloïdes (qualitatif ou semi-quantitatif)
Métaux
Mercure (Hg)
Chrome VI (Cr VI)
HAP
Dioxines/furanes (PCDD/F)
PCB type dioxine
PCB indicateurs
Dioxines bromées (PBDD/F)
Phtalates dont DEHP</t>
  </si>
  <si>
    <t>Screening des composés organiques par GC/MS (qualitatif ou semi-quantitaif)
Screening des métaux/métalloïdes (qualitatif ou semi-quantitatif)
Métaux
Mercure (Hg)
Chrome VI (Cr VI)
HAP
Dioxines/furanes (PCDD/F)
PCB type dioxine
PCB indicateurs
Dioxines bromées (PBDD/F)
BTEX (Benzène, Toluène, Ethylbenzène, Xylènes)
COHV (Composés Organiques Halogénés Volatils)
Phtalates dont DEHP</t>
  </si>
  <si>
    <t>Screening des composés organiques par GC/MS (qualitatif ou semi-quantitaif)
Screening des métaux/métalloïdes (qualitatif ou semi-quantitatif)
Métaux
Mercure (Hg)
Chrome VI (Cr VI)
HAP
Dioxines/furanes (PCDD/F)
PCB type dioxine
PCB indicateurs
Dioxines bromées (PBDD/F)
Phtalates dont DEHP</t>
  </si>
  <si>
    <t>Eaux résiduaires
Eaux de surface
Eaux souterraines
Sols, boues
Sédiments
Air ambiant
Emissions de sources fixes
Produits alimentaires (lait, oeufs, fruits, légumes, aliments pour bétail)</t>
  </si>
  <si>
    <t>HAP 
Métaux</t>
  </si>
  <si>
    <t>Nous sommes un laboratoire d'analyse nous ne réalisons pas les prélèvements.</t>
  </si>
  <si>
    <t>pas d'intervention</t>
  </si>
  <si>
    <t>NEODYME</t>
  </si>
  <si>
    <t>Maud</t>
  </si>
  <si>
    <t>GAUDET</t>
  </si>
  <si>
    <t>m.gaudet@neodyme.fr</t>
  </si>
  <si>
    <t>8 impasse druinot</t>
  </si>
  <si>
    <t>75012</t>
  </si>
  <si>
    <t>02.47.75.18.87</t>
  </si>
  <si>
    <t>06.13.60.02.20</t>
  </si>
  <si>
    <t>Aurélia</t>
  </si>
  <si>
    <t>METAY</t>
  </si>
  <si>
    <t>06.16.98.78.66</t>
  </si>
  <si>
    <t>a.metay@neodyme.fr</t>
  </si>
  <si>
    <t>75 Paris
92 Hauts-de-Seine
93 Seine-St-Denis
94 Val-de-Marne
91 Essonne
77 Seine-et-Marne
78 Yvelines
10 Aube
51 Marne
02 Aisne
60 Oise
80 Somme
27 Eure
28 Eure-et-Loir
45 Loiret
41 Loir-et-Cher
37 Indre-et-Loire
36 Indre
18 Cher
86 Vienne
49 Maine-et-Loire
72 Sarthe
61 Orne
89 Yonne
69 Rhône
01 Ain
38 Isère
26 Drôme
07 Ardèche
43 Haute-Loire
63 Puy-de-Dôme
42 Loire
34 Hérault
30 Gard</t>
  </si>
  <si>
    <t>8h - 22h</t>
  </si>
  <si>
    <t>Eaux d'extinction
Eaux de surface
Eaux souterraines
Eaux de consommation
Sols, boues
Sédiments
Air ambiant
Gaz du sol
Produits alimentaires (lait, oeufs, fruits, légumes, aliments pour bétail)
Végétaux (herbes, cultures)</t>
  </si>
  <si>
    <t>Ramboll France</t>
  </si>
  <si>
    <t>Hamilton</t>
  </si>
  <si>
    <t>fhamilton@ramboll.com</t>
  </si>
  <si>
    <t>Immeuble Le Cézanne</t>
  </si>
  <si>
    <t>155 rue Louis de Broglie</t>
  </si>
  <si>
    <t>Aix en Provence</t>
  </si>
  <si>
    <t>Ampen</t>
  </si>
  <si>
    <t>04.42.90.74.96</t>
  </si>
  <si>
    <t>06.74.09.53.36</t>
  </si>
  <si>
    <t>nampen@ramboll.com</t>
  </si>
  <si>
    <t>Caroline</t>
  </si>
  <si>
    <t>Liebert</t>
  </si>
  <si>
    <t>06.99.21.96.09</t>
  </si>
  <si>
    <t>cliebert@ramboll.com</t>
  </si>
  <si>
    <t>COV totaux
CO
H2S
O2</t>
  </si>
  <si>
    <t>Oui
Accord client sur certains dossier confidentiels</t>
  </si>
  <si>
    <t>7h - 19h</t>
  </si>
  <si>
    <t>SAS ENVISOL</t>
  </si>
  <si>
    <t>Servane</t>
  </si>
  <si>
    <t>DELPY</t>
  </si>
  <si>
    <t>s.delpy@envisol.fr</t>
  </si>
  <si>
    <t>SS ENVISOL</t>
  </si>
  <si>
    <t>70 Avenue du Général De Gaulle</t>
  </si>
  <si>
    <t>904022</t>
  </si>
  <si>
    <t>Créteil</t>
  </si>
  <si>
    <t>Aurélie</t>
  </si>
  <si>
    <t>MALVOISIN</t>
  </si>
  <si>
    <t>02.32.10.73.30</t>
  </si>
  <si>
    <t>06.20.67.61.52</t>
  </si>
  <si>
    <t>a.malvoisin@envisol.fr</t>
  </si>
  <si>
    <t>Gaël</t>
  </si>
  <si>
    <t>PLASSART</t>
  </si>
  <si>
    <t>04.74.83.62.16</t>
  </si>
  <si>
    <t>06.28.65.74.83</t>
  </si>
  <si>
    <t>g.plassart@envisol.fr</t>
  </si>
  <si>
    <t>Eaux d'extinction
Eaux de surface
Eaux souterraines
Sols, boues
Végétaux (herbes, cultures)</t>
  </si>
  <si>
    <t>COV
Métaux
Hydrocarbures
pH</t>
  </si>
  <si>
    <t>77 Seine-et-Marne
95 Val-D'Oise
78 Yvelines
91 Essonne
51 Marne
60 Oise
02 Aisne</t>
  </si>
  <si>
    <t>Anne-Claire</t>
  </si>
  <si>
    <t>SABIN</t>
  </si>
  <si>
    <t>ac.sabin@envisol.fr</t>
  </si>
  <si>
    <t>Le 457, 457 l'Occitane</t>
  </si>
  <si>
    <t>31670</t>
  </si>
  <si>
    <t>Labège</t>
  </si>
  <si>
    <t>09 Ariège
31 Haute-Garonne
65 Hautes-Pyrénées
32 Gers
82 Tarn-et-Garonne
46 Lot
12 Aveyron
11 Aude
81 Tarn
34 Hérault
66 Pyrénées-Orientales
30 Gard
48 Lozère
47 Lot-et-Garonne
40 Landes
64 Pyrénées-Atlantiques
24 Dordogne</t>
  </si>
  <si>
    <t>56 Rue Chasselièvre</t>
  </si>
  <si>
    <t>76000</t>
  </si>
  <si>
    <t>ROUEN</t>
  </si>
  <si>
    <t>76 Seine-Maritime
27 Eure
14 Calvados
61 Orne
50 Manche</t>
  </si>
  <si>
    <t>Anne-Gaëlle</t>
  </si>
  <si>
    <t>DAZZI</t>
  </si>
  <si>
    <t>ag.dazzi@envisol.fr</t>
  </si>
  <si>
    <t>2 Rue Hector Berlioz</t>
  </si>
  <si>
    <t>38110</t>
  </si>
  <si>
    <t>LA TOUR DU PIN</t>
  </si>
  <si>
    <t>Plassart</t>
  </si>
  <si>
    <t>38 Isère
26 Drôme
07 Ardèche
73 Savoie
01 Ain
42 Loire
05 Hautes-Alpes
43 Haute-Loire
03 Allier
15 Cantal
63 Puy-de-Dôme</t>
  </si>
  <si>
    <t>Jonas</t>
  </si>
  <si>
    <t>FORTIN</t>
  </si>
  <si>
    <t>j.fortin@envisol.fr</t>
  </si>
  <si>
    <t>37 Boulevard des Anglais</t>
  </si>
  <si>
    <t>44100</t>
  </si>
  <si>
    <t>Nantes</t>
  </si>
  <si>
    <t>44 Loire-Atlantique
85 Vendée
49 Maine-et-Loire
72 Sarthe
53 Mayenne
35 Ille-et-Vilaine
56 Morbihan
22 Côtes d'Armor
29 Finistère</t>
  </si>
  <si>
    <t>SEREA</t>
  </si>
  <si>
    <t>Joël</t>
  </si>
  <si>
    <t>BEAULAN</t>
  </si>
  <si>
    <t>j.beaulan@serea.fr</t>
  </si>
  <si>
    <t>26 rue Louis Pasteur</t>
  </si>
  <si>
    <t>44119</t>
  </si>
  <si>
    <t>Treillières</t>
  </si>
  <si>
    <t>02.40.54.50.37</t>
  </si>
  <si>
    <t>06.23.51.46.81</t>
  </si>
  <si>
    <t>LOISEAU</t>
  </si>
  <si>
    <t>06.67.04.80.56</t>
  </si>
  <si>
    <t>justine.loiseau@serea.fr</t>
  </si>
  <si>
    <t>44 Loire-Atlantique
49 Maine-et-Loire
85 Vendée
53 Mayenne
56 Morbihan
35 Ille-et-Vilaine</t>
  </si>
  <si>
    <t>8H - 18H30</t>
  </si>
  <si>
    <t>Socotec Environnement - Agence Alsace (Strasbourg)</t>
  </si>
  <si>
    <t>Yarno</t>
  </si>
  <si>
    <t>Mougin</t>
  </si>
  <si>
    <t>yarno.mougin@socotec.com</t>
  </si>
  <si>
    <t>5 ALLEE DES CERES</t>
  </si>
  <si>
    <t>67000</t>
  </si>
  <si>
    <t>Strasbourg</t>
  </si>
  <si>
    <t>Fourage</t>
  </si>
  <si>
    <t>09.73.06.02.62</t>
  </si>
  <si>
    <t>nicolas.fourage@socotec.com</t>
  </si>
  <si>
    <t>Pascal</t>
  </si>
  <si>
    <t>Bertaud</t>
  </si>
  <si>
    <t>pascal.bertaud@socotec.com</t>
  </si>
  <si>
    <t>CO
SO2
SOx
NO
NOx
PM2,5, PM10
CO2
H2S</t>
  </si>
  <si>
    <t>09-73-06-02-62</t>
  </si>
  <si>
    <t>24h/24</t>
  </si>
  <si>
    <t>Socotec Environnement - Agence Auvergne Rhône Alpes (Lyon)</t>
  </si>
  <si>
    <t>Fabrice</t>
  </si>
  <si>
    <t>Ginon-Rey</t>
  </si>
  <si>
    <t>Fabrice.GINONREY@socotec.com</t>
  </si>
  <si>
    <t>RUE ST MAXIMIN</t>
  </si>
  <si>
    <t>69003</t>
  </si>
  <si>
    <t>Lyon</t>
  </si>
  <si>
    <t>pH
Conductivité
Température
Débit
Potentiel Redox</t>
  </si>
  <si>
    <t>24h / 24</t>
  </si>
  <si>
    <t>Socotec Environnement - Agence Bourgogne Franche-Comté (Besançon)</t>
  </si>
  <si>
    <t>Maxime</t>
  </si>
  <si>
    <t>Aubry</t>
  </si>
  <si>
    <t>maxime.aubry@socotec.com</t>
  </si>
  <si>
    <t>4 RUE DU COLONEL MAURIN</t>
  </si>
  <si>
    <t>Parc d'activités Lafayette</t>
  </si>
  <si>
    <t>25000</t>
  </si>
  <si>
    <t>Besançon</t>
  </si>
  <si>
    <t>Socotec Environnement - Agence Bretagne (Bruz - Rennes)</t>
  </si>
  <si>
    <t>Vigouroux</t>
  </si>
  <si>
    <t>Yann.VIGOUROUX@socotec.com</t>
  </si>
  <si>
    <t>RUE SIMEON POISSON</t>
  </si>
  <si>
    <t>Campus de Kerlann</t>
  </si>
  <si>
    <t>35170</t>
  </si>
  <si>
    <t>Bruz</t>
  </si>
  <si>
    <t>Socotec Environnement - Agence Centre Val de Loire (St Avertin-Tours)</t>
  </si>
  <si>
    <t>Didier</t>
  </si>
  <si>
    <t>Rémont</t>
  </si>
  <si>
    <t>Didier.REMONT@socotec.com</t>
  </si>
  <si>
    <t>2 ALLEE DU PETIT CHER</t>
  </si>
  <si>
    <t>LES GRANGES GALAND</t>
  </si>
  <si>
    <t>37550</t>
  </si>
  <si>
    <t>Saint-Avertin</t>
  </si>
  <si>
    <t>Socotec Environnement - Agence Champagne-Ardennes (Reims-Bezannes)</t>
  </si>
  <si>
    <t>Sibille</t>
  </si>
  <si>
    <t>guillaume.sibille@socotec.com</t>
  </si>
  <si>
    <t>8 r Jules Méline</t>
  </si>
  <si>
    <t>Immeuble Terranova</t>
  </si>
  <si>
    <t>51430</t>
  </si>
  <si>
    <t>Bezannes</t>
  </si>
  <si>
    <t>Air à l'émission (LAB REF 22)</t>
  </si>
  <si>
    <t>Socotec Environnement - Agence Ile de France (Maisons-Alfort)</t>
  </si>
  <si>
    <t>Jean-Marc</t>
  </si>
  <si>
    <t>Barrier</t>
  </si>
  <si>
    <t>Jean-Marc.BARRIER@socotec.com</t>
  </si>
  <si>
    <t>90 AVENUE DE LA LIBERTE</t>
  </si>
  <si>
    <t>94700</t>
  </si>
  <si>
    <t>Maisons-Alfort</t>
  </si>
  <si>
    <t>Socotec Environnement - Agence Lorraine (Metz-Woippy)</t>
  </si>
  <si>
    <t>10 ROUTE DE THIONVILLE</t>
  </si>
  <si>
    <t>Parc des Varimonts</t>
  </si>
  <si>
    <t>57140</t>
  </si>
  <si>
    <t>Woippy</t>
  </si>
  <si>
    <t>Socotec Environnement - Agence Méditerranée (Aix-en-Provence)</t>
  </si>
  <si>
    <t>Mathieu</t>
  </si>
  <si>
    <t>Payen</t>
  </si>
  <si>
    <t>Mathieu.PAYEN@socotec.com</t>
  </si>
  <si>
    <t>AVENUE LOUIS PHILIBERT</t>
  </si>
  <si>
    <t>Socotec Environnement - Agence Nord (Lille - Lesquin)</t>
  </si>
  <si>
    <t>Damien</t>
  </si>
  <si>
    <t>Dumortier</t>
  </si>
  <si>
    <t>Damien.DUMORTIER@socotec.com</t>
  </si>
  <si>
    <t>4 6 RUE DES ORMES</t>
  </si>
  <si>
    <t>59810</t>
  </si>
  <si>
    <t>Lesquin</t>
  </si>
  <si>
    <t>Socotec Environnement - Agence Normandie (Rouen / Isneauville)</t>
  </si>
  <si>
    <t>Aubourg</t>
  </si>
  <si>
    <t>marie.aubourg@socotec.com</t>
  </si>
  <si>
    <t>97 RUE FRANCOIS JACOB</t>
  </si>
  <si>
    <t>Isneauville</t>
  </si>
  <si>
    <t>Socotec Environnement - Agence Nouvelle Aquitaine (Mérignac)</t>
  </si>
  <si>
    <t>Rémy</t>
  </si>
  <si>
    <t>Sarda</t>
  </si>
  <si>
    <t>Remy.SARDA@socotec.com</t>
  </si>
  <si>
    <t>3 IMPASSE HENRI LE CHATELIER</t>
  </si>
  <si>
    <t>Domaine du Millenium</t>
  </si>
  <si>
    <t>33700</t>
  </si>
  <si>
    <t>Mérignac</t>
  </si>
  <si>
    <t>Socotec Environnement - Agence Occitanie Est (Montpellier)</t>
  </si>
  <si>
    <t>140 AVENUE ALBERT EINSTEIN</t>
  </si>
  <si>
    <t>Symphonie Nord</t>
  </si>
  <si>
    <t>34000</t>
  </si>
  <si>
    <t>Montpellier</t>
  </si>
  <si>
    <t>Socotec Environnement - Agence Occitanie Ouest (Toulouse)</t>
  </si>
  <si>
    <t>3 RUE JEAN RODIER</t>
  </si>
  <si>
    <t>BP 4012</t>
  </si>
  <si>
    <t>31000</t>
  </si>
  <si>
    <t>Socotec Environnement - Agence Pays de Loire (Nantes - Saint-Herblain)</t>
  </si>
  <si>
    <t>Faisan</t>
  </si>
  <si>
    <t>Damien.FAISAN@socotec.com</t>
  </si>
  <si>
    <t>5 2 RUE JACQUES BREL</t>
  </si>
  <si>
    <t>Saint-Herblain</t>
  </si>
  <si>
    <t>TAUW France</t>
  </si>
  <si>
    <t>François</t>
  </si>
  <si>
    <t>LEFEVRE</t>
  </si>
  <si>
    <t>f.lefevre@tauw.com</t>
  </si>
  <si>
    <t>14 D rue Pierre de Coubertin</t>
  </si>
  <si>
    <t>Parc Tertiaire de Mirande</t>
  </si>
  <si>
    <t>21000</t>
  </si>
  <si>
    <t>Dijon</t>
  </si>
  <si>
    <t>Tristan</t>
  </si>
  <si>
    <t>LARCHER</t>
  </si>
  <si>
    <t>03.80.68.01.33</t>
  </si>
  <si>
    <t>06.77.88.58.11</t>
  </si>
  <si>
    <t>t.larcher@tauw.com</t>
  </si>
  <si>
    <t>pH
Température
Potentiel Redox
Redox sur phase aqueuse</t>
  </si>
  <si>
    <t>COV totaux
CH4
CO
PM2,5, PM10
CO2
H2S
O2
NH3</t>
  </si>
  <si>
    <t>Hygrométrie
Direction et force du vent
Température
Pression atmosphérique
précipitations (mise en place d'une station météo)</t>
  </si>
  <si>
    <t>Eaux résiduaires
Eaux de surface
Eaux souterraines
Eaux de consommation
Sols, boues
Sédiments
Air ambiant
Emissions de sources fixes
Gaz du sol
Dépôts atmosphériques (lingettes, jauges...)
Produits alimentaires (lait, oeufs, fruits, légumes, aliments pour bétail)
Végétaux (herbes, cultures)
Lichens</t>
  </si>
  <si>
    <t>Eaux résiduaires
Eaux de surface
Eaux souterraines
Eaux de consommation
Sols, boues
Sédiments
Air ambiant
Emissions de sources fixes
Gaz du sol
Dépôts atmosphériques (lingettes, jauges...)</t>
  </si>
  <si>
    <t>Intervention possible nuit et week-end dès lors que l'appel (demande) est réceptionné par nos correspondants sur nos heures de présence bureau : 8h-18h semaine</t>
  </si>
  <si>
    <t>6h-22h</t>
  </si>
  <si>
    <t>Arnaud</t>
  </si>
  <si>
    <t>VALLEE</t>
  </si>
  <si>
    <t>m.barral@tauw.com</t>
  </si>
  <si>
    <t>Manon</t>
  </si>
  <si>
    <t>BARRAL</t>
  </si>
  <si>
    <t>01.55.12.17.70</t>
  </si>
  <si>
    <t>06.49.44.64.35</t>
  </si>
  <si>
    <t>pH
Température
Potentiel Redox
Potentiel Redox sur phase aqueuse</t>
  </si>
  <si>
    <t>COV totaux
CH4
CO
PM2,5, PM10
CO2
H2S
O2
NH3 + vapeur mercure</t>
  </si>
  <si>
    <t>Hygrométrie
Direction et force du vent
Température
Pression atmosphérique
Précipitation : installation d'une station météorologique</t>
  </si>
  <si>
    <t>Intervention possible nuit et week-end dès lors que l'appel (demande) est réceptionné par nos correspondants durant les heures bureau : 8h-18h semaine.</t>
  </si>
  <si>
    <t>69007</t>
  </si>
  <si>
    <t>RODRIGUEZ</t>
  </si>
  <si>
    <t>06.07.31.98.30</t>
  </si>
  <si>
    <t>j.rodriguez@tauw.com</t>
  </si>
  <si>
    <t>pH
Température
Potentiel Redox
Redox sur la phase aqueuse</t>
  </si>
  <si>
    <t>COV totaux
CH4
CO
PM2,5, PM10
CO2
H2S
O2
vapeur de mercure (analyseur Jerome)</t>
  </si>
  <si>
    <t>Hygrométrie
Direction et force du vent
Température
Pression atmosphérique
précipitations - mise en place d'une station météo</t>
  </si>
  <si>
    <t>Intervention possible nuits et weekends dès lors que l'appel (demande) est réceptionnée par nos correspondants sur nos heures de présence bureau: 8h - 18h semaine</t>
  </si>
  <si>
    <t>6h - 22h</t>
  </si>
  <si>
    <t>j.caboche@tauw.com</t>
  </si>
  <si>
    <t>59450</t>
  </si>
  <si>
    <t>Sin-Le-Noble</t>
  </si>
  <si>
    <t>pH
Température
Potentiel Redox
Rédox sur phase aqueuse</t>
  </si>
  <si>
    <t>COV totaux
CH4
CO
PM2,5, PM10
CO2
H2S
O2
Vapeur de mercure (Analyseur Jerome)</t>
  </si>
  <si>
    <t>Hygrométrie
Direction et force du vent
Température
Pression atmosphérique
Précipitations - Mise en place d'une station météo</t>
  </si>
  <si>
    <t>TAUW FRANCE</t>
  </si>
  <si>
    <t>PRADEAU</t>
  </si>
  <si>
    <t>j.pradeau@tauw.com</t>
  </si>
  <si>
    <t>94 120</t>
  </si>
  <si>
    <t>Fontenay-sous-bois</t>
  </si>
  <si>
    <t>COV
Métaux
Hydrocarbures
CH4
CO
H2S
CO2</t>
  </si>
  <si>
    <t>pH
Température
Potentiel Redox
Potentiel Redox de la phase aqueuse</t>
  </si>
  <si>
    <t>Hygrométrie
Direction et force du vent
Température
Pression atmosphérique
Précipitation : mise en place d'une station météorologique</t>
  </si>
  <si>
    <t>Intervention possible nuit et week-end dès lors que l'appel (demande) est réceptionné par nos correspondants sur nos heures de présence bureau : 8h-18h semaine.</t>
  </si>
  <si>
    <t>TERA ENVIRONNEMENT</t>
  </si>
  <si>
    <t>RICARD</t>
  </si>
  <si>
    <t>vincent.ricard@tera-environnement.com</t>
  </si>
  <si>
    <t>628 Rue Charles de Gaulle</t>
  </si>
  <si>
    <t>38920</t>
  </si>
  <si>
    <t>CROLLES</t>
  </si>
  <si>
    <t>04.76.92.10.11</t>
  </si>
  <si>
    <t>06.17.71.62.92</t>
  </si>
  <si>
    <t>GUILHERMET</t>
  </si>
  <si>
    <t>04.76.92.13.13</t>
  </si>
  <si>
    <t>06.33.53.63.64</t>
  </si>
  <si>
    <t>julien.guilhermet@tera-environnement.com</t>
  </si>
  <si>
    <t>Screening des composés organiques par GC/MS (qualitatif ou semi-quantitatif)
Acide cyanhydrique (HCN)
Acide fluorhydrique (HF)
Autres acides inorganiques (HCl, H2SO4, HNO3, H3PO4)
HAP
BTEX (Benzène, Toluène, Ethylbenzène, Xylènes)
Hydrogène sulfuré (H2S)
Mercaptans
COHV (Composés Organiques Halogénés Volatils)
Aldéhydes dont formaldéhyde
Phtalates dont DEHP
Autre</t>
  </si>
  <si>
    <t>Autre</t>
  </si>
  <si>
    <t>Screening des composés organiques par GC/MS (qualitatif ou semi-quantitatif)
Acide cyanhydrique (HCN)
Acide fluorhydrique (HF)
Autres acides inorganiques (HCl, H2SO4, HNO3, H3PO4)
HAP
BTEX (Benzène, Toluène, Ethylbenzène, Xylènes)
Hydrogène sulfuré (H2S)
Mercaptans
COHV (Composés Organiques Halogénés Volatils)
Aldéhydes dont formaldéhyde
Phtalates dont DEHP</t>
  </si>
  <si>
    <t>Pour la matrice Air et gaz du sol : NOx, SOx, acides organiques
Pour la matrice "dépôts atmosphériques" : acides organiques et inorganiques</t>
  </si>
  <si>
    <t>Astreintes pour la réception des échantillons
Astreintes pour les analyses</t>
  </si>
  <si>
    <t>le samedi
le dimanche
7h-18h</t>
  </si>
  <si>
    <t>06-33-53-63-64</t>
  </si>
  <si>
    <t>Air ambiant
Hygiène industrielle, air intérieur</t>
  </si>
  <si>
    <t>BTEX
Acides inorganiques (HCl, HF, H2SO4, HNO3, H3PO4) ou anions associés
Aldéhydes dont formaldéhydes
Mercure
Métaux</t>
  </si>
  <si>
    <t>WESSLING France</t>
  </si>
  <si>
    <t>JEAN-FRANCOIS</t>
  </si>
  <si>
    <t>CAMPENS</t>
  </si>
  <si>
    <t>jeff.campens@wessling.fr</t>
  </si>
  <si>
    <t>40 RUE DU RUISSEAU</t>
  </si>
  <si>
    <t>SAINT QUENTIN FALLAVIER</t>
  </si>
  <si>
    <t>04.74.99.96.20</t>
  </si>
  <si>
    <t>06.16.17.36.06</t>
  </si>
  <si>
    <t>ALEXANDRA</t>
  </si>
  <si>
    <t>GUTTIN</t>
  </si>
  <si>
    <t>06.25.79.10.48</t>
  </si>
  <si>
    <t>alexandra.guttin@wessling.fr</t>
  </si>
  <si>
    <t>Eaux d'extinction
Eaux de surface
Eaux souterraines
Sols, boues
Gaz du sol
Sédiments
Air ambiant
Dépôts atmosphériques (lingettes, jauges...)
Produits alimentaires (lait, oeufs, fruits, légumes, aliments pour bétail)
Végétaux (herbes, cultures)</t>
  </si>
  <si>
    <t>Toutes</t>
  </si>
  <si>
    <t>Screening des composés organiques par GC/MS (qualitatif ou semi-quantitatif)
Gaz (CO, CO2, CH4, NOx...)
Métaux
Chrome VI (Cr VI)
HAP
BTEX (Benzène, Toluène, Ethylbenzène, Xylènes)
COHV (Composés Organiques Halogénés Volatils)
Aldéhydes dont formaldéhyde
Mercaptans
Screening des métaux/métalloïdes (qualitatif ou semi-quantitatif)</t>
  </si>
  <si>
    <t>Screening des composés organiques par GC/MS (qualitatif ou semi-quantitaif)
Screening des métaux/métalloïdes (qualitatif ou semi-quantitatif)
Métaux
Mercure (Hg)
Chrome VI (Cr VI)
Dioxines/furanes (PCDD/F)
HAP
PCB indicateurs
BTEX (Benzène, Toluène, Ethylbenzène, Xylènes)
COHV (Composés Organiques Halogénés Volatils)</t>
  </si>
  <si>
    <t>Screening des composés organiques par GC/MS (qualitatif ou semi-quantitatif)
Métaux</t>
  </si>
  <si>
    <t>HAP
Mercure (Hg)
COHV (Composés Organiques Halogénés Volatils)
Screening des composés organiques par GC/MS (qualitatif ou semi-quantitatif)
BTEX (Benzène, Toluène, Ethylbenzène, Xylènes)</t>
  </si>
  <si>
    <t>Eaux résiduaires
Eaux de surface
Eaux souterraines
Eaux de consommation
Sols, boues
Sédiments
Air ambiant
Gaz du sol</t>
  </si>
  <si>
    <t>Aldéhydes dont formaldéhyde
BTEX
COV
HAP 
Mercure
Métaux</t>
  </si>
  <si>
    <t>Méthodologie nationale de gestion des sites et sols pollués – démarche Interprétation de l’Etat des Milieux - IEM (2017) : http://ssp-infoterrebrgm.fr/sites/default/files/upload/documents/methodo_ssp_2017.pdf</t>
  </si>
  <si>
    <t>Temps de prévenance des réunions suffisamment à l'avance pour des raisons d'organisation</t>
  </si>
  <si>
    <t>Eaux d'extinction
Eaux de surface
Eaux souterraines
Eaux de consommation
Sols, boues
Sédiments
Air ambiant
Gaz du sol</t>
  </si>
  <si>
    <t>8h-17h</t>
  </si>
  <si>
    <t>Contact (Responsable de l'organisme)</t>
  </si>
  <si>
    <t>Adresse postale</t>
  </si>
  <si>
    <t>Correspondant RIPA</t>
  </si>
  <si>
    <t>Suppléant RIPA</t>
  </si>
  <si>
    <t>Comparaisons interlaboratoires : paramètres analysés dans la matrice "Eaux de surface"</t>
  </si>
  <si>
    <t>Comparaisons interlaboratoires : paramètres analysés dans la matrice "Eaux résiduaires"</t>
  </si>
  <si>
    <t>Comparaisons interlaboratoires : paramètres analysés dans la matrice "Sols, boues, sédiments"</t>
  </si>
  <si>
    <t>Comparaisons interlaboratoires : paramètres analysés dans la matrice "Végétaux"</t>
  </si>
  <si>
    <t>Comparaisons interlaboratoires : paramètres analysés dans la matrice "Air (ambiant, sources fixes, etc)"</t>
  </si>
  <si>
    <t>Dans les communications inclure Monsieur Stephane VARIGNIER, le référent Environnement de Bureau Veritas :
stephane.varignier@bureauveritas.com
06 45 49 30 83</t>
  </si>
  <si>
    <t>Aux questions sur les CIL, TAUW est volontaire pour participer à des comparaisons pour les prélèvements et analyses dans le cadre du RIPA. Nous n'avons pas effectué de comparaison sur site à ce jour</t>
  </si>
  <si>
    <t>Aux questions sur les CIL, Tauw France est volontaire pour participer à des comparaisons pour les prélèvements et analyses dans le cadre du RIPA. Nous n'avons pas réalisé de comparaison sur site à ce jour.</t>
  </si>
  <si>
    <t>Aux questions sur les CIL, TAUW est volontaire pour participer à des comparaisons pour les prélèvements et mesures dans le cadre du RIPA. Nous n'avons pas effectué de comparaison sur site à ce jour.</t>
  </si>
  <si>
    <t>Aux questions sur les CIL, TAUW est volontaire pour participer à des comparaisons pour les prélèvements et mesures dans le cadre du RIPA. Nous n'avons pas effectué des comparaisons sur site à ce jour.</t>
  </si>
  <si>
    <t>Aux questions sur les CIL, Tauw France est volontaire pour participer à des comparaisons pour les prélèvements et analyses dans le cadre du RIPA. Nous n'avons pas effectué de comparaison sur site à ce jour.</t>
  </si>
  <si>
    <t>Astreintes le week end au laboratoire de Crolles.
Présence en 3h sur site.
Présence possible de 7h à 18h</t>
  </si>
  <si>
    <t>Une planification obligatoire est nécessaire pour une réception des échantillons la nuit et le week end</t>
  </si>
  <si>
    <t>Nos équipes interviennent avec du matériel dédié et des contacts privilégiés sur les laboratoires partenaires. Les échantillons sont déposés directement au laboratoire pour prise en charge.</t>
  </si>
  <si>
    <t>Organisme</t>
  </si>
  <si>
    <t>Accréditation/Certification</t>
  </si>
  <si>
    <t>Prélèvements sous accréditation sur les matrices environnementales</t>
  </si>
  <si>
    <r>
      <t xml:space="preserve">Analyse de PCDD/F et/ou PCB-DL </t>
    </r>
    <r>
      <rPr>
        <b/>
        <sz val="11"/>
        <color rgb="FFFF0000"/>
        <rFont val="Calibri"/>
        <family val="2"/>
      </rPr>
      <t>sous accréditation</t>
    </r>
    <r>
      <rPr>
        <b/>
        <sz val="11"/>
        <color rgb="FF000000"/>
        <rFont val="Calibri"/>
        <family val="2"/>
      </rPr>
      <t xml:space="preserve"> COFRAC dans les matrices suivantes :</t>
    </r>
  </si>
  <si>
    <r>
      <t xml:space="preserve">Analyse de PCDD/F et/ou PCB-DL </t>
    </r>
    <r>
      <rPr>
        <b/>
        <sz val="11"/>
        <color theme="4"/>
        <rFont val="Calibri"/>
        <family val="2"/>
      </rPr>
      <t>hors accréditation</t>
    </r>
    <r>
      <rPr>
        <b/>
        <sz val="11"/>
        <color rgb="FF000000"/>
        <rFont val="Calibri"/>
        <family val="2"/>
      </rPr>
      <t xml:space="preserve"> COFRAC dans les matrices suivantes :</t>
    </r>
  </si>
  <si>
    <t>Matrices prélevées en situation post-accidentelle</t>
  </si>
  <si>
    <t>En situation post-accidentelle, votre organisme réalise-t-il des mesures in situ (sur le site) ?</t>
  </si>
  <si>
    <t>Mesures in-situ sur matrices suivantes</t>
  </si>
  <si>
    <t>Matrices analysées</t>
  </si>
  <si>
    <t>PARAMETRES POUVANT ETRE ANALYSES au laboratoire de votre organisme dans la matrice "Eaux de surface/souterraines/ consommation"</t>
  </si>
  <si>
    <t>PARAMETRES POUVANT ETRE ANALYSES au laboratoire de votre organisme dans la la matrice "Eaux d'extinction"</t>
  </si>
  <si>
    <t>PARAMETRES POUVANT ETRE ANALYSES au laboratoire de votre organisme dans la matrice "Air"</t>
  </si>
  <si>
    <t>PARAMETRES POUVANT ETRE ANALYSES au laboratoire de votre organisme dans la matrice "Sols, boues, sédiments"</t>
  </si>
  <si>
    <t>PARAMETRES POUVANT ETRE ANALYSES au laboratoire de votre organisme dans la matrice "Dépôts atmosphériques"</t>
  </si>
  <si>
    <t>PARAMETRES POUVANT ETRE ANALYSES au laboratoire de votre organisme dans la matrice "Gaz du sol"</t>
  </si>
  <si>
    <t>PARAMETRES POUVANT ETRE ANALYSES au laboratoire de votre organisme dans la matrice "Produits alimentaires"</t>
  </si>
  <si>
    <t>PARAMETRES POUVANT ETRE ANALYSES au laboratoire de votre organisme dans la matrice "Végétaux"</t>
  </si>
  <si>
    <t>PARAMETRES POUVANT ETRE ANALYSES au laboratoire de votre organisme dans la matrice "Lichens"</t>
  </si>
  <si>
    <t>PARAMETRES POUVANT ETRE ANALYSES au laboratoire de votre organisme dans la matrice "Bryophytes"</t>
  </si>
  <si>
    <t>Départements d'intervention</t>
  </si>
  <si>
    <t>DROM d'intervention</t>
  </si>
  <si>
    <t>Astreinte ?</t>
  </si>
  <si>
    <t>Type d'astreinte</t>
  </si>
  <si>
    <t>Astreinte prélèvements</t>
  </si>
  <si>
    <t>Astreinte pour la réception des échantillons</t>
  </si>
  <si>
    <t>Astreinte pour les analyses</t>
  </si>
  <si>
    <t>Téléphone Astreinte n°1</t>
  </si>
  <si>
    <t>Téléphone Astreinte n°2</t>
  </si>
  <si>
    <t>Journées possibles d'intervention sur site</t>
  </si>
  <si>
    <r>
      <t xml:space="preserve">Horaires d'intervention sur site pour les prélèvements et mesures in-situ les </t>
    </r>
    <r>
      <rPr>
        <b/>
        <sz val="11"/>
        <color theme="4"/>
        <rFont val="Calibri"/>
        <family val="2"/>
      </rPr>
      <t>jours fériés</t>
    </r>
  </si>
  <si>
    <r>
      <t xml:space="preserve">Horaires d'intervention sur site pour les prélèvements et mesures in-situ </t>
    </r>
    <r>
      <rPr>
        <b/>
        <sz val="11"/>
        <rFont val="Calibri"/>
        <family val="2"/>
      </rPr>
      <t>le</t>
    </r>
    <r>
      <rPr>
        <b/>
        <sz val="11"/>
        <color theme="4"/>
        <rFont val="Calibri"/>
        <family val="2"/>
      </rPr>
      <t xml:space="preserve"> dimanche</t>
    </r>
  </si>
  <si>
    <r>
      <t xml:space="preserve">Horaires d'intervention sur site pour les prélèvements et mesures in-situ </t>
    </r>
    <r>
      <rPr>
        <b/>
        <sz val="11"/>
        <rFont val="Calibri"/>
        <family val="2"/>
      </rPr>
      <t>le</t>
    </r>
    <r>
      <rPr>
        <b/>
        <sz val="11"/>
        <color theme="4"/>
        <rFont val="Calibri"/>
        <family val="2"/>
      </rPr>
      <t xml:space="preserve"> samedi</t>
    </r>
  </si>
  <si>
    <r>
      <t xml:space="preserve">Horaires d'intervention sur site pour les prélèvements et analyses in-situ </t>
    </r>
    <r>
      <rPr>
        <b/>
        <sz val="11"/>
        <rFont val="Calibri"/>
        <family val="2"/>
      </rPr>
      <t>du</t>
    </r>
    <r>
      <rPr>
        <b/>
        <sz val="11"/>
        <color theme="4"/>
        <rFont val="Calibri"/>
        <family val="2"/>
      </rPr>
      <t xml:space="preserve"> lundi au vendredi</t>
    </r>
  </si>
  <si>
    <r>
      <t>En situation d'urgence</t>
    </r>
    <r>
      <rPr>
        <b/>
        <sz val="11"/>
        <color theme="4"/>
        <rFont val="Calibri"/>
        <family val="2"/>
      </rPr>
      <t xml:space="preserve"> en France</t>
    </r>
    <r>
      <rPr>
        <b/>
        <sz val="11"/>
        <color rgb="FF000000"/>
        <rFont val="Calibri"/>
        <family val="2"/>
      </rPr>
      <t xml:space="preserve"> métropolitaine, quel est le </t>
    </r>
    <r>
      <rPr>
        <b/>
        <sz val="11"/>
        <color theme="4"/>
        <rFont val="Calibri"/>
        <family val="2"/>
      </rPr>
      <t>délai d'acheminement au laboratoire d'analyses des échantillons prélevés sur site</t>
    </r>
  </si>
  <si>
    <r>
      <t xml:space="preserve">En situation d'urgence </t>
    </r>
    <r>
      <rPr>
        <b/>
        <sz val="11"/>
        <color theme="4"/>
        <rFont val="Calibri"/>
        <family val="2"/>
      </rPr>
      <t>dans les DROM</t>
    </r>
    <r>
      <rPr>
        <b/>
        <sz val="11"/>
        <color rgb="FF000000"/>
        <rFont val="Calibri"/>
        <family val="2"/>
      </rPr>
      <t xml:space="preserve">, quel est le </t>
    </r>
    <r>
      <rPr>
        <b/>
        <sz val="11"/>
        <color theme="4"/>
        <rFont val="Calibri"/>
        <family val="2"/>
      </rPr>
      <t>délai d'acheminement au laboratoire d'analyses des échantillons prélevés sur site</t>
    </r>
  </si>
  <si>
    <t>Votre organisme participe t-il à des comparaisons interlaboratoires ?</t>
  </si>
  <si>
    <t>Pour quelles matrices votre organisme participe t-il à des comparaisons interlaboratoires de prélèvements sur site ?</t>
  </si>
  <si>
    <t>Pour quelles matrices votre organisme participe t-il à des comparaisons interlaboratoires mesures sur site ?</t>
  </si>
  <si>
    <t>Pour quelles matrices votre organisme participe t-il à des comparaisons interlaboratoires analytiques (en laboratoire) ?</t>
  </si>
  <si>
    <t>Avez-vous des contraintes qui vous empêcheraient de faire part de votre retour d'expérience lors des réunions d'échanges RIPA, même si les dossiers sont anonymisés ? Et si oui, lesquelles ?</t>
  </si>
  <si>
    <t>PR-CHIM
PR-AMIA</t>
  </si>
  <si>
    <t>PR-CHIM</t>
  </si>
  <si>
    <t>PR-CHIM
AN-CHIM</t>
  </si>
  <si>
    <t>PR-AMIA</t>
  </si>
  <si>
    <t>PR-LICH
PR-BRYO</t>
  </si>
  <si>
    <t>AN-DIOX
AN-CHIM</t>
  </si>
  <si>
    <t>PR-CHIM
PR-BRYO</t>
  </si>
  <si>
    <t>ENVISOL</t>
  </si>
  <si>
    <t>AN-CHIM</t>
  </si>
  <si>
    <t>LABOCEA</t>
  </si>
  <si>
    <t>AN-CHIM
AN-DIOX</t>
  </si>
  <si>
    <t>une planification obligatoire est nécessaire pour une réception des échantillons la nuit et le week end</t>
  </si>
  <si>
    <t>Commentaire(s) :2</t>
  </si>
  <si>
    <t>numero département</t>
  </si>
  <si>
    <t>nom département</t>
  </si>
  <si>
    <t>Région associée</t>
  </si>
  <si>
    <t>01</t>
  </si>
  <si>
    <t>Ain</t>
  </si>
  <si>
    <t>Auvergne-Rhône-Alpes</t>
  </si>
  <si>
    <t>02</t>
  </si>
  <si>
    <t>Aisne</t>
  </si>
  <si>
    <t>Hauts-de-France</t>
  </si>
  <si>
    <t>03</t>
  </si>
  <si>
    <t>Allier</t>
  </si>
  <si>
    <t>04</t>
  </si>
  <si>
    <t>Alpes-de-Haute-Provence</t>
  </si>
  <si>
    <t>Provence-Alpes-Côte d'Azur</t>
  </si>
  <si>
    <t>05</t>
  </si>
  <si>
    <t>Hautes-Alpes</t>
  </si>
  <si>
    <t>06</t>
  </si>
  <si>
    <t>Alpes-Maritimes</t>
  </si>
  <si>
    <t>07</t>
  </si>
  <si>
    <t>Ardèche</t>
  </si>
  <si>
    <t>08</t>
  </si>
  <si>
    <t>Ardennes</t>
  </si>
  <si>
    <t>Grand Est</t>
  </si>
  <si>
    <t>09</t>
  </si>
  <si>
    <t>Ariège</t>
  </si>
  <si>
    <t>Occitanie</t>
  </si>
  <si>
    <t>Aube</t>
  </si>
  <si>
    <t>Aude</t>
  </si>
  <si>
    <t>Aveyron</t>
  </si>
  <si>
    <t>Bouches-du-Rhône</t>
  </si>
  <si>
    <t>Calvados</t>
  </si>
  <si>
    <t>Normandie</t>
  </si>
  <si>
    <t>Cantal</t>
  </si>
  <si>
    <t>Charente</t>
  </si>
  <si>
    <t>Nouvelle-Aquitaine</t>
  </si>
  <si>
    <t>Charente-Maritime</t>
  </si>
  <si>
    <t>Cher</t>
  </si>
  <si>
    <t>Centre-Val de Loire</t>
  </si>
  <si>
    <t>Corrèze</t>
  </si>
  <si>
    <t>2A</t>
  </si>
  <si>
    <t>Corse-du-Sud</t>
  </si>
  <si>
    <t>Corse</t>
  </si>
  <si>
    <t>2B</t>
  </si>
  <si>
    <t>Haute-Corse</t>
  </si>
  <si>
    <t>Côte-d'Or</t>
  </si>
  <si>
    <t>Bourgogne-Franche-Comté</t>
  </si>
  <si>
    <t>Côtes-d'Armor</t>
  </si>
  <si>
    <t>Bretagne</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</si>
  <si>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</si>
  <si>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</si>
  <si>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</si>
  <si>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</si>
  <si>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</si>
  <si>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</si>
  <si>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</si>
  <si>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</si>
  <si>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</si>
  <si>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</si>
  <si>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</si>
  <si>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</si>
  <si>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</si>
  <si>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</si>
  <si>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</si>
  <si>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</si>
  <si>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</si>
  <si>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</si>
  <si>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</si>
  <si>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</si>
  <si>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</si>
  <si>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</si>
  <si>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Pays de la Loire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</si>
  <si>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</si>
  <si>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</si>
  <si>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</si>
  <si>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</si>
  <si>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</si>
  <si>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</si>
  <si>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</si>
  <si>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</si>
  <si>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</si>
  <si>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</si>
  <si>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</si>
  <si>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</si>
  <si>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</si>
  <si>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</si>
  <si>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</si>
  <si>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</si>
  <si>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</si>
  <si>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</si>
  <si>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</si>
  <si>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</si>
  <si>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</si>
  <si>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</si>
  <si>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</si>
  <si>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</si>
  <si>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</si>
  <si>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</si>
  <si>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</si>
  <si>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</si>
  <si>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</si>
  <si>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</si>
  <si>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Île-de-France</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</si>
  <si>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</si>
  <si>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</si>
  <si>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</si>
  <si>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</si>
  <si>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</si>
  <si>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</si>
  <si>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</si>
  <si>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</si>
  <si>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</si>
  <si>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</si>
  <si>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</si>
  <si>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</si>
  <si>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</si>
  <si>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</si>
  <si>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</si>
  <si>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</si>
  <si>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</si>
  <si>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</si>
  <si>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</si>
  <si>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</si>
  <si>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</si>
  <si>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</si>
  <si>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</si>
  <si>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</si>
  <si>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 xml:space="preserve">Mayotte </t>
  </si>
  <si>
    <t>Mayotte</t>
  </si>
  <si>
    <t>Régions d'intervention</t>
  </si>
  <si>
    <t xml:space="preserve">NOTICE DE LECTURE </t>
  </si>
  <si>
    <t></t>
  </si>
  <si>
    <t>PR-CHIM
PR-CSSP</t>
  </si>
  <si>
    <t>PR-CHIM
PR-AMIA
PR-CSSP</t>
  </si>
  <si>
    <t>PR-CSSP
PR-CHIM</t>
  </si>
  <si>
    <t>PR-CSSP</t>
  </si>
  <si>
    <t>Est certifié "prestataire de services sites et sols pollués" selon la norme NF X 31-620 pour les études, l'assistance et le contrôle ou l'ingénierie des travaux de réhabilitation</t>
  </si>
  <si>
    <t>Est accrédité par le COFRAC (NF EN ISO/CEI 17025) pour le prélèvement, d'au moins une matrice environnementale (air, eau, sols, boues, sédiments et végétaux)
Est accrédité pour le prélèvement et l'analyse d'amiante dans l'air
Est certifié "prestataire de services sites et sols pollués" selon la norme NF X 31-620 pour les études, l'assistance et le contrôle ou l'ingénierie des travaux de réhabilitation</t>
  </si>
  <si>
    <t>Est accrédité par le COFRAC (NF EN ISO/CEI 17025) pour le prélèvement, d'au moins une matrice environnementale (air, eau, sols, boues, sédiments et végétaux)
Est certifié "prestataire de services sites et sols pollués" selon la norme NF X 31-620 pour les études, l'assistance et le contrôle ou l'ingénierie des travaux de réhabilitation</t>
  </si>
  <si>
    <t>PR-CSSP
AN-CHIM</t>
  </si>
  <si>
    <t>Est accrédité par le COFRAC (NF EN ISO/CEI 17025) pour le prélèvement, d'au moins une matrice environnementale (air, eau, sols, boues, sédiments et végétaux)
Est accrédité pour le prélèvement et l'analyse d'amiante dans l'air</t>
  </si>
  <si>
    <t>Est accrédité par le COFRAC (NF EN ISO/CEI 17025) pour le prélèvement, d'au moins une matrice environnementale (air, eau, sols, boues, sédiments et végétaux)</t>
  </si>
  <si>
    <t>Est accrédité pour le prélèvement et l'analyse d'amiante dans l'air</t>
  </si>
  <si>
    <t>A les capacités à prélever les lichens selon la norme NF X43-904 : Biosurveillance de l'air "Biosurveillance passive de la qualité de l'air à l'aide des lichens autochtones : de la récolte à la préparation des échantillons"
A les capacités à prélever les bryophytes selon la norme NF EN 16-414 : Air ambiant - "Biosurveillance à l'aide de mousses - Accumulation des contaminants atmosphériques dans les mousses prélevées in situ : de la récolte à la préparation des échantillons"</t>
  </si>
  <si>
    <t>Est accrédité par le COFRAC (NF EN ISO/CEI 17025) pour l'analyse les dioxines/furanes (PCDD/F) et PCB dioxin-like (PCB-DL) dans au moins une matrice environnementale
Est accrédité pour l'analyse des COV dans l'air ambiant</t>
  </si>
  <si>
    <t>Est accrédité par le COFRAC (NF EN ISO/CEI 17025) pour le prélèvement, d'au moins une matrice environnementale (air, eau, sols, boues, sédiments et végétaux)
A les capacités à prélever les bryophytes selon la norme NF EN 16-414 : Air ambiant - "Biosurveillance à l'aide de mousses - Accumulation des contaminants atmosphériques dans les mousses prélevées in situ : de la récolte à la préparation des échantillons"</t>
  </si>
  <si>
    <t>Est accrédité pour l'analyse des COV dans l'air ambiant</t>
  </si>
  <si>
    <t>Est accrédité par le COFRAC (NF EN ISO/CEI 17025) pour le prélèvement, d'au moins une matrice environnementale (air, eau, sols, boues, sédiments et végétaux)
Est accrédité pour l'analyse des COV dans l'air ambiant</t>
  </si>
  <si>
    <t>Départements</t>
  </si>
  <si>
    <t>EVADIES</t>
  </si>
  <si>
    <t>Rémi</t>
  </si>
  <si>
    <t>MERLEN</t>
  </si>
  <si>
    <t>remi.merlen@evadies.fr</t>
  </si>
  <si>
    <t>8 rue principale</t>
  </si>
  <si>
    <t>BOUILLONVILLE</t>
  </si>
  <si>
    <t>09.71.06.70.91</t>
  </si>
  <si>
    <t>06.64.87.93.17</t>
  </si>
  <si>
    <t>PANIZZOLI</t>
  </si>
  <si>
    <t>09.71.06.70.81</t>
  </si>
  <si>
    <t>06.58.54.68.77</t>
  </si>
  <si>
    <t>nicolas.panizzoli@evadies.fr</t>
  </si>
  <si>
    <t>a les capacités à prélever les lichens selon la norme NF X43-904 : Biosurveillance de l'air "Biosurveillance passive de la qualité de l'air à l'aide des lichens autochtones : de la récolte à la préparation des échantillons"
a les capacités à prélever les bryophytes selon la norme NF EN 16-414 : Air ambiant - "Biosurveillance à l'aide de mousses - Accumulation des contaminants atmosphériques dans les mousses prélevées in situ : de la récolte à la préparation des échantillons"</t>
  </si>
  <si>
    <t>Eaux d'extinction 
Eaux de surface
Eaux de consommation 
Sols, boues 
Sédiments
Air ambiant
Dépôts atmosphériques (lingettes, jauges...)
Produits alimentaires (lait, oeufs, fruits, légumes,
aliments pour bétail)
Végétaux (herbes, cultures) 
Lichens 
Bryophytes</t>
  </si>
  <si>
    <t>Hygrométrie 
Direction et force du vent
Température 
Pression atmosphérique</t>
  </si>
  <si>
    <t>COV totaux 
CH4 
CO 
SO2 
SOx 
NO
NOx 
PM2,5, 
PM10 
CO2 
H2S 
O2</t>
  </si>
  <si>
    <t>08 Ardennes 
10 Aube 
51 Marne
52 Haute-Marne 
55 Meuse
54 Meurthe-et-Moselle 
57 Moselle
88 Vosges 
67 Bas-Rhin
68 Haut-Rhin 
02 Aisne 
89 Yonne
21 Côte-d'Or 
70 Haute-Saône
77 Seine-et-Marne 
62 Pas-de-Calais
59 Nord 
45 Loiret</t>
  </si>
  <si>
    <t>la nuit 5/7 du lundi au vendredi 
le samedi
le dimanche 
les jours fériés</t>
  </si>
  <si>
    <t>Du lundi au vendredi 
Samedi 
Dimanche
Jours fériés</t>
  </si>
  <si>
    <t>00H00 - 00H00</t>
  </si>
  <si>
    <t>6H - 22H</t>
  </si>
  <si>
    <t>En envoyant votre charte d'engagement signée avec
votre offre</t>
  </si>
  <si>
    <t>Un partage de retour d'expérience sur les interventions
en situation d'urgence ?
Des séminaires techniques sur les meilleures
techniques disponibles ?</t>
  </si>
  <si>
    <t>VASSE</t>
  </si>
  <si>
    <t>lvasse@kaliair.fr</t>
  </si>
  <si>
    <t>700 Rue Léonard de Vinci</t>
  </si>
  <si>
    <t>ZAC Les Châtelliers</t>
  </si>
  <si>
    <t>45400</t>
  </si>
  <si>
    <t>SEMOY</t>
  </si>
  <si>
    <t>06.26.80.66.15</t>
  </si>
  <si>
    <t>est accrédité par le COFRAC (NF EN ISO/CEI 17025) pour le prélèvement, d'au moins une matrice environnementale (air, eau, sols, boues, sédiments et végétaux)
a les capacités à prélever les bryophytes selon la norme NF EN 16-414 : Air ambiant - "Biosurveillance à l'aide de mousses - Accumulation des contaminants atmosphériques dans les mousses prélevées in situ : de la récolte à la préparation des échantillons"</t>
  </si>
  <si>
    <t>Air ambiant
Emissions de sources fixes</t>
  </si>
  <si>
    <t>COV totaux
CH4
CO
SO2
NO
NOx
PM2,5, PM10
CO2
O2</t>
  </si>
  <si>
    <t>14 Calvados
50 Manche
61 Orne
28 Eure-et-Loir
45 Loiret
89 Yonne
21 Côte-d'Or
70 Haute-Saône
90 Territoire de Belfort
25 Doubs
39 Jura
71 Saône-et-Loire
58 Nièvre
18 Cher
36 Indre
41 Loir-et-Cher
37 Indre-et-Loire
86 Vienne
79 Deux-Sèvres
85 Vendée
49 Maine-et-Loire
44 Loire-Atlantique
72 Sarthe
53 Mayenne
35 Ille-et-Vilaine
56 Morbihan
22 Côtes d'Armor
29 Finistère</t>
  </si>
  <si>
    <t>Normandie
Centre-Val de Loire
Bourgogne-Franche-Comté
Nouvelle-Aquitaine
Pays de la Loire
Bretagne</t>
  </si>
  <si>
    <t>Catherine</t>
  </si>
  <si>
    <t>JATTEAU</t>
  </si>
  <si>
    <t>catherine.jatteau@egis-group.com</t>
  </si>
  <si>
    <t>15 avenue du centre</t>
  </si>
  <si>
    <t>CS50238 - Guyancourt</t>
  </si>
  <si>
    <t>Saint-Quentin-en-Yvelines</t>
  </si>
  <si>
    <t>78286</t>
  </si>
  <si>
    <t>Julian</t>
  </si>
  <si>
    <t>SEGUIN</t>
  </si>
  <si>
    <t>07.86.59.96.64</t>
  </si>
  <si>
    <t>julian.seguin@egis-group.com</t>
  </si>
  <si>
    <t>Anouk</t>
  </si>
  <si>
    <t>BARRERE</t>
  </si>
  <si>
    <t>06.76.14.38.02</t>
  </si>
  <si>
    <t>anouk.barrere@egis-group.com</t>
  </si>
  <si>
    <t>Odeur</t>
  </si>
  <si>
    <t>Toutes les régions</t>
  </si>
  <si>
    <t>07-86-59-96-64</t>
  </si>
  <si>
    <t>06-76-14-38-02</t>
  </si>
  <si>
    <t>8h00-24h00</t>
  </si>
  <si>
    <t>odeur</t>
  </si>
  <si>
    <t>Eaux d'extinction
Eaux de surface
Eaux souterraines
Eaux de consommation
Sols, boues
Sédiments
Air ambiant
Gaz du sol
Dépôts atmosphériques (lingettes, jauges...)
Produits alimentaires (lait, oeufs, fruits, légumes, aliments pour bétail)
Végétaux (herbes, cultures)
Odeurs</t>
  </si>
  <si>
    <t>⚠</t>
  </si>
  <si>
    <t>Seules les cellules matérialisées en jaune sont à renseigner par le biais d'une liste de choix prédéfinis</t>
  </si>
  <si>
    <r>
      <rPr>
        <b/>
        <sz val="11"/>
        <color rgb="FF009999"/>
        <rFont val="Calibri"/>
        <family val="2"/>
      </rPr>
      <t>Pour retirer un critère de sélection</t>
    </r>
    <r>
      <rPr>
        <sz val="11"/>
        <rFont val="Calibri"/>
        <family val="2"/>
      </rPr>
      <t>, appuyer sur la touche "Suppr." du clavier ou sélectionner l'option "</t>
    </r>
    <r>
      <rPr>
        <i/>
        <sz val="11"/>
        <rFont val="Calibri"/>
        <family val="2"/>
      </rPr>
      <t>vide</t>
    </r>
    <r>
      <rPr>
        <sz val="11"/>
        <rFont val="Calibri"/>
        <family val="2"/>
      </rPr>
      <t>" dans les listes de choix</t>
    </r>
  </si>
  <si>
    <t>Catégorie</t>
  </si>
  <si>
    <t>Domaine</t>
  </si>
  <si>
    <t>Mesures météorologiques in-situ</t>
  </si>
  <si>
    <t>Mesures in-situ sur les différentes eaux</t>
  </si>
  <si>
    <t>Mesures in-situ sur les sols et les boues</t>
  </si>
  <si>
    <t>Mesures in-situ sur les sédiments</t>
  </si>
  <si>
    <t>Mesures in-situ dans l'air</t>
  </si>
  <si>
    <t>Mesures in-situ dans les dépôts atmosphériques</t>
  </si>
  <si>
    <t>Mesures in-situ dans les produits alimentaires</t>
  </si>
  <si>
    <t>Mesures in-situ sur les végétaux</t>
  </si>
  <si>
    <t>Mesures in-situ sur les lichens</t>
  </si>
  <si>
    <t>Mesures in-situ sur les bryophytes</t>
  </si>
  <si>
    <t>Commentaire(s) :3</t>
  </si>
  <si>
    <t>Préleveur</t>
  </si>
  <si>
    <t>ABO-ERG ENVIRONNEMENT</t>
  </si>
  <si>
    <t>Sandrine</t>
  </si>
  <si>
    <t>AUGY</t>
  </si>
  <si>
    <t>environnement@erg-sa.fr</t>
  </si>
  <si>
    <t>243 Avenue de Bruxelles</t>
  </si>
  <si>
    <t>ZI J.Monnet</t>
  </si>
  <si>
    <t>83500</t>
  </si>
  <si>
    <t>LA SEYNE SUR MER</t>
  </si>
  <si>
    <t>04.95.06.90.66</t>
  </si>
  <si>
    <t>06.27.41.24.17</t>
  </si>
  <si>
    <t>s-augy@erg-sa.fr</t>
  </si>
  <si>
    <t>Jean-Daniel</t>
  </si>
  <si>
    <t>VILOMET</t>
  </si>
  <si>
    <t>06.12.26.74.30</t>
  </si>
  <si>
    <t>jd-vilomet@erg-sa.fr</t>
  </si>
  <si>
    <t>est certifié "prestataire de services sites et sols pollués" selon la norme NF X 31-620 pour les études, l'assistance et le contrôle ou l'ingénierie des travaux de réhabilitation</t>
  </si>
  <si>
    <t>Eaux d'extinction
Eaux de surface
Eaux souterraines
Eaux de consommation
Sols, boues
Sédiments
Air ambiant
Gaz du sol
Produits alimentaires (lait, oeufs, fruits, légumes, aliments pour bétail)
Végétaux (herbes, cultures)
Lichens
Bryophytes</t>
  </si>
  <si>
    <t>Eaux de surface
Eaux souterraines
Sols, boues
Sédiments
Air ambiant</t>
  </si>
  <si>
    <t>COV
Métaux</t>
  </si>
  <si>
    <t>07H - 19H</t>
  </si>
  <si>
    <t>Pas de contrainte sauf demande spécifique d'un client</t>
  </si>
  <si>
    <t>Nos délais d'intervention peuvent être de moins de 24h selon les régions (proches de nos agences).
Les échantillons sont envoyés au laboratoire par messagerie express le jour même du prélèvement (sauf fin de chantier trop tardive par rapport aux horaires des transporteurs locaux) pour réception par le laboratoire en moins de 24h.</t>
  </si>
  <si>
    <t>Hauts_de_France</t>
  </si>
  <si>
    <t>Nouvelle_Aquitaine</t>
  </si>
  <si>
    <t>CHIMIE
AMIANTE
CSSP</t>
  </si>
  <si>
    <t>Centre_Val_de_Loire</t>
  </si>
  <si>
    <t>CHIMIE
AMIANTE</t>
  </si>
  <si>
    <t>Bourgogne_Franche_Comté</t>
  </si>
  <si>
    <t>Auvergne_Rhône_Alpes</t>
  </si>
  <si>
    <t>Provence_Alpes_Côte_Azur ; Corse</t>
  </si>
  <si>
    <t xml:space="preserve">Bourgogne_Franche_Comté ; Grand_Est </t>
  </si>
  <si>
    <t>Centre_Val_de_Loire ; Pays_de_la_Loire ; Nouvelle_Aquitaine</t>
  </si>
  <si>
    <t>Bretagne ; Pays_de_la_Loire</t>
  </si>
  <si>
    <t>Île_de_France ; Grand_Est</t>
  </si>
  <si>
    <t>CHIMIE</t>
  </si>
  <si>
    <t>Île_de_France ; Centre_Val_de_Loire</t>
  </si>
  <si>
    <t>Préleveur et Analyste</t>
  </si>
  <si>
    <t>AMIANTE</t>
  </si>
  <si>
    <t>LICHENS
BRYOPHYTES</t>
  </si>
  <si>
    <t>Île_de_France</t>
  </si>
  <si>
    <t>Grand_Est ; Bourgogne_Franche_Comté</t>
  </si>
  <si>
    <t>Hauts_de_France ; Grand_Est ; Bourgogne_Franche_Comté</t>
  </si>
  <si>
    <t>Bretagne ; Pays_de_la_Loire ; Nouvelle_Aquitaine</t>
  </si>
  <si>
    <t>Auvergne_Rhône_Alpes ; Bourgogne_Franche_Comté</t>
  </si>
  <si>
    <t>Nouvelle_Aquitaine ; Occitanie</t>
  </si>
  <si>
    <t>Provence_Alpes_Côte_Azur</t>
  </si>
  <si>
    <t>Provence_Alpes_Côte_Azur ; Auvergne_Rhône_Alpes ; Occitanie</t>
  </si>
  <si>
    <t>CHIMIE
CSSP</t>
  </si>
  <si>
    <t>Auvergne_Rhône_Alpes ; Hauts_de_France ; Provence_Alpes_Côte_Azur ; Grand_Est ; Occitanie ; Normandie ; Nouvelle_Aquitaine ; Centre_Val_de_Loire ; Bourgogne_Franche_Comté ; Bretagne ; Pays_de_la_Loire ; Île_de_France</t>
  </si>
  <si>
    <t xml:space="preserve">COV totaux
CO
CO2
H2S
O2
NH3, méthylmercaptan, odeurs
</t>
  </si>
  <si>
    <t>Île_de_France ; Hauts_de_France ; Grand_Est</t>
  </si>
  <si>
    <t>Occitanie ; Nouvelle_Aquitaine</t>
  </si>
  <si>
    <t>Auvergne_Rhône_Alpes ; Provence_Alpes_Côte_Azur</t>
  </si>
  <si>
    <t>Pays_de_la_Loire ; Bretagne</t>
  </si>
  <si>
    <t>Analyste</t>
  </si>
  <si>
    <t>DIOXINES
CHIMIE</t>
  </si>
  <si>
    <t>Grand_Est ; Bourgogne_Franche_Comté ; Hauts_de_France ; Île_de_France ; Centre_Val_de_Loire</t>
  </si>
  <si>
    <t>Île_de_France ; Normandie ; Hauts_de_France ; Pays_de_la_Loire ; Bourgogne_Franche_Comté ; Centre_Val_de_Loire</t>
  </si>
  <si>
    <t>Auvergne_Rhône_Alpes ; Provence_Alpes_Côte_Azur ; Normandie ; Centre_Val_de_Loire ; Occitanie ; Grand_Est ; Hauts_de_France ; Bourgogne_Franche_Comté ; Île_de_France ; Nouvelle_Aquitaine</t>
  </si>
  <si>
    <t>Hauts_de_France ; Grand_Est ; Normandie ; Île_de_France</t>
  </si>
  <si>
    <t>CHIMIE
BRYOPHYTES</t>
  </si>
  <si>
    <t>Auvergne_Rhône_Alpes ; Provence_Alpes_Côte_Azur ; Occitanie</t>
  </si>
  <si>
    <t>Hauts_de_France ; Normandie ; Grand_Est ; Île_de_France</t>
  </si>
  <si>
    <t>Eaux d'extinction
Eaux de surface
Eaux de consommation
Sols, boues
Sédiments
Air ambiant
Emissions de sources fixes
Gaz du sol
Dépôts atmosphériques (lingettes, jauges…)
Produits alimentaires (lait, œufs, fruits, légumes, aliments pour bétail)
Végétaux herbes, cultures)
Bryophytes</t>
  </si>
  <si>
    <t>CHIMIE
DIOXINES</t>
  </si>
  <si>
    <t>Pays_de_la_Loire</t>
  </si>
  <si>
    <t>Normandie ; Île_de_France</t>
  </si>
  <si>
    <t>Île_de_France ; Grand_Est ; Hauts_de_France ; Centre_Val_de_Loire ; Nouvelle_Aquitaine ; Pays_de_la_Loire ; Bourgogne_Franche_Comté ; Auvergne_Rhône_Alpes ; Occitanie</t>
  </si>
  <si>
    <t>CSSP
CHIMIE</t>
  </si>
  <si>
    <t>Recherche d'intervenants en situation post-accidentelle</t>
  </si>
  <si>
    <r>
      <rPr>
        <sz val="20"/>
        <color rgb="FF009999"/>
        <rFont val="Segoe MDL2 Assets"/>
        <family val="1"/>
      </rPr>
      <t></t>
    </r>
    <r>
      <rPr>
        <sz val="20"/>
        <color rgb="FF009999"/>
        <rFont val="Calibri"/>
        <family val="2"/>
      </rPr>
      <t xml:space="preserve">   </t>
    </r>
    <r>
      <rPr>
        <sz val="20"/>
        <color rgb="FF009999"/>
        <rFont val="Rockwell Nova"/>
        <family val="1"/>
      </rPr>
      <t>Filtres</t>
    </r>
  </si>
  <si>
    <r>
      <t xml:space="preserve">Sélectionner vos critères </t>
    </r>
    <r>
      <rPr>
        <i/>
        <sz val="14"/>
        <color theme="0"/>
        <rFont val="Calibri"/>
        <family val="2"/>
      </rPr>
      <t>(sur les plages jaunes uniquement)</t>
    </r>
  </si>
  <si>
    <r>
      <t xml:space="preserve">            </t>
    </r>
    <r>
      <rPr>
        <sz val="20"/>
        <color rgb="FF009999"/>
        <rFont val="Rockwell Nova"/>
        <family val="1"/>
      </rPr>
      <t>Liste des intervenants répondant aux critères de recherche</t>
    </r>
  </si>
  <si>
    <t xml:space="preserve">Listes de choix (pour filtres de recherche) : </t>
  </si>
  <si>
    <t>Grand_Est</t>
  </si>
  <si>
    <t>01 Ain</t>
  </si>
  <si>
    <t>21 Côte-d'Or</t>
  </si>
  <si>
    <t>22 Côtes d'Armor</t>
  </si>
  <si>
    <t>18 Cher</t>
  </si>
  <si>
    <t>2A Corse-du-Sud</t>
  </si>
  <si>
    <t>08 Ardennes</t>
  </si>
  <si>
    <t>02 Aisne</t>
  </si>
  <si>
    <t>75 Paris</t>
  </si>
  <si>
    <t>14 Calvados</t>
  </si>
  <si>
    <t>16 Charente</t>
  </si>
  <si>
    <t>11 Aude</t>
  </si>
  <si>
    <t>44 Loire-Atlantique</t>
  </si>
  <si>
    <t>04 Alpes-de-Haute-Provence</t>
  </si>
  <si>
    <t>971 Guadeloupe</t>
  </si>
  <si>
    <t>Eaux d'extinction</t>
  </si>
  <si>
    <t>BRYOPHYTES</t>
  </si>
  <si>
    <t>03 Allier</t>
  </si>
  <si>
    <t>25 Doubs</t>
  </si>
  <si>
    <t>29 Finistère</t>
  </si>
  <si>
    <t>28 Eure-et-Loir</t>
  </si>
  <si>
    <t>2B Haute-Corse</t>
  </si>
  <si>
    <t>10 Aube</t>
  </si>
  <si>
    <t>59 Nord</t>
  </si>
  <si>
    <t>77 Seine-et-Marne</t>
  </si>
  <si>
    <t>27 Eure</t>
  </si>
  <si>
    <t>17 Charente-Maritime</t>
  </si>
  <si>
    <t>12 Aveyron</t>
  </si>
  <si>
    <t>49 Maine-et-Loire</t>
  </si>
  <si>
    <t>05 Hautes-Alpes</t>
  </si>
  <si>
    <t>972 Martinique</t>
  </si>
  <si>
    <t>Astreintes pour les analyses</t>
  </si>
  <si>
    <t>07 Ardèche</t>
  </si>
  <si>
    <t>39 Jura</t>
  </si>
  <si>
    <t>35 Ille-et-Vilaine</t>
  </si>
  <si>
    <t>36 Indre</t>
  </si>
  <si>
    <t>51 Marne</t>
  </si>
  <si>
    <t>60 Oise</t>
  </si>
  <si>
    <t>78 Yvelines</t>
  </si>
  <si>
    <t>50 Manche</t>
  </si>
  <si>
    <t>19 Corrèze</t>
  </si>
  <si>
    <t>30 Gard</t>
  </si>
  <si>
    <t>53 Mayenne</t>
  </si>
  <si>
    <t>06 Alpes-Maritimes</t>
  </si>
  <si>
    <t>973 Guyane</t>
  </si>
  <si>
    <t>Eaux souterraines</t>
  </si>
  <si>
    <t>15 Cantal</t>
  </si>
  <si>
    <t>58 Nièvre</t>
  </si>
  <si>
    <t>56 Morbihan</t>
  </si>
  <si>
    <t>37 Indre-et-Loire</t>
  </si>
  <si>
    <t>52 Haute-Marne</t>
  </si>
  <si>
    <t>62 Pas-de-Calais</t>
  </si>
  <si>
    <t>91 Essonne</t>
  </si>
  <si>
    <t>61 Orne</t>
  </si>
  <si>
    <t>23 Creuse</t>
  </si>
  <si>
    <t>31 Haute-Garonne</t>
  </si>
  <si>
    <t>72 Sarthe</t>
  </si>
  <si>
    <t>13 Bouches-du-Rhône</t>
  </si>
  <si>
    <t>974 La Réunion</t>
  </si>
  <si>
    <t>Eaux de consommation</t>
  </si>
  <si>
    <t>Sols, boues</t>
  </si>
  <si>
    <t>26 Drôme</t>
  </si>
  <si>
    <t>70 Haute-Saône</t>
  </si>
  <si>
    <t>41 Loir-et-Cher</t>
  </si>
  <si>
    <t>54 Meurthe-et-Moselle</t>
  </si>
  <si>
    <t>80 Somme</t>
  </si>
  <si>
    <t>92 Hauts-de-Seine</t>
  </si>
  <si>
    <t>76 Seine-Maritime</t>
  </si>
  <si>
    <t>24 Dordogne</t>
  </si>
  <si>
    <t>32 Gers</t>
  </si>
  <si>
    <t>83 Var</t>
  </si>
  <si>
    <t>976 Mayotte</t>
  </si>
  <si>
    <t>Sédiments</t>
  </si>
  <si>
    <t>LICHENS</t>
  </si>
  <si>
    <t>38 Isère</t>
  </si>
  <si>
    <t>71 Saône-et-Loire</t>
  </si>
  <si>
    <t>45 Loiret</t>
  </si>
  <si>
    <t>55 Meuse</t>
  </si>
  <si>
    <t>93 Seine-St-Denis</t>
  </si>
  <si>
    <t>33 Gironde</t>
  </si>
  <si>
    <t>34 Hérault</t>
  </si>
  <si>
    <t>84 Vaucluse</t>
  </si>
  <si>
    <t>Produits alimentaires (lait, oeufs, fruits, légumes, aliments pour bétail)</t>
  </si>
  <si>
    <t>42 Loire</t>
  </si>
  <si>
    <t>89 Yonne</t>
  </si>
  <si>
    <t>57 Moselle</t>
  </si>
  <si>
    <t>94 Val-de-Marne</t>
  </si>
  <si>
    <t>40 Landes</t>
  </si>
  <si>
    <t>46 Lot</t>
  </si>
  <si>
    <t>Végétaux (herbes, cultures)</t>
  </si>
  <si>
    <t>43 Haute-Loire</t>
  </si>
  <si>
    <t>90 Territoire de Belfort</t>
  </si>
  <si>
    <t>67 Bas-Rhin</t>
  </si>
  <si>
    <t>95 Val-D'Oise</t>
  </si>
  <si>
    <t>47 Lot-et-Garonne</t>
  </si>
  <si>
    <t>48 Lozère</t>
  </si>
  <si>
    <t>Gaz du sol</t>
  </si>
  <si>
    <t>Dépôts atmosphériques (lingettes, jauges...)</t>
  </si>
  <si>
    <t>Lichens</t>
  </si>
  <si>
    <t>09 Ariège</t>
  </si>
  <si>
    <t>63 Puy-de-Dôme</t>
  </si>
  <si>
    <t>68 Haut-Rhin</t>
  </si>
  <si>
    <t>64 Pyrénées-Atlantiques</t>
  </si>
  <si>
    <t>65 Hautes-Pyrénées</t>
  </si>
  <si>
    <t>Bryophytes</t>
  </si>
  <si>
    <t>69 Rhône</t>
  </si>
  <si>
    <t>88 Vosges</t>
  </si>
  <si>
    <t>79 Deux-Sèvres</t>
  </si>
  <si>
    <t>66 Pyrénées-Orientales</t>
  </si>
  <si>
    <t>73 Savoie</t>
  </si>
  <si>
    <t>86 Vienne</t>
  </si>
  <si>
    <t>81 Tarn</t>
  </si>
  <si>
    <t>74 Haute-Savoie</t>
  </si>
  <si>
    <t>87 Haute-Vienne</t>
  </si>
  <si>
    <t>82 Tarn-et-Garonne</t>
  </si>
  <si>
    <r>
      <rPr>
        <b/>
        <sz val="11"/>
        <rFont val="Calibri"/>
        <family val="2"/>
      </rPr>
      <t>AMIANTE</t>
    </r>
    <r>
      <rPr>
        <sz val="11"/>
        <rFont val="Calibri"/>
        <family val="2"/>
      </rPr>
      <t xml:space="preserve"> : Prélèvement d'air ou analyse d'amiante sous accréditation</t>
    </r>
  </si>
  <si>
    <t>Il est constitué d'une feuille nommée "Recherche_Intervenants" sur laquelle figurent une zone de filtres (nécessaires à la recherche d'intervenants potentiels) et une zone de résultats issus de votre requête</t>
  </si>
  <si>
    <t>Comment utiliser la feuille "Recherche_Intervenants" ?</t>
  </si>
  <si>
    <t>Depuis cette feuille, il convient de définir vos critères de recherche pour consulter les organismes répondant au besoin de la situation post-accidentelle</t>
  </si>
  <si>
    <t>Les informations jugées essentielles sont reportées dans la liste des intervenants répondant aux critères de recherche. Si des éléments complémentaires vous paraissent nécessaires, nous vous invitons à formuler votre besoin à ripa@ineris.fr. L'équipe de coordination étudiera la faisabilité de votre demande.</t>
  </si>
  <si>
    <t>Un indicateur vous précise le nombre de résultats issus de vos critères de recherche</t>
  </si>
  <si>
    <t>teneur en métaux XRF, vapeur mercure analyseur</t>
  </si>
  <si>
    <t>Teneur en métaux XRF et vapeur mercure analyseur</t>
  </si>
  <si>
    <t>Teneur en metaux (XRF) + vapeur de mercure</t>
  </si>
  <si>
    <t>Teneur en métaux (XRF) / Vapeur de mercure</t>
  </si>
  <si>
    <t>Chaque filtre sélectionné se combine l'un à l'autre. Plus le nombre de critère augmente, plus la liste de résultats diminue.</t>
  </si>
  <si>
    <t>Coordonnées</t>
  </si>
  <si>
    <t>Zone d'intervention</t>
  </si>
  <si>
    <t>Toutes_les_regions</t>
  </si>
  <si>
    <t>Ile_de_France</t>
  </si>
  <si>
    <t>NE PAS TOUCHER AUX DONNEES CI-DESSSOUS
Ces données permettent le fonctionnement des filtres dans la feuille "Recherche_Intervenants". Toute modification sur cette feuille compromettra le bon fonctionnement du fichier</t>
  </si>
  <si>
    <r>
      <rPr>
        <b/>
        <sz val="16"/>
        <color rgb="FFFF0000"/>
        <rFont val="Segoe UI Emoji"/>
        <family val="2"/>
      </rPr>
      <t>⚠</t>
    </r>
    <r>
      <rPr>
        <b/>
        <sz val="16"/>
        <color rgb="FFFF0000"/>
        <rFont val="Calibri"/>
        <family val="2"/>
      </rPr>
      <t xml:space="preserve"> Avant utilisation, consulter les recommandations décrites dans la feuille "A LIRE"</t>
    </r>
  </si>
  <si>
    <r>
      <rPr>
        <b/>
        <sz val="11"/>
        <rFont val="Calibri"/>
        <family val="2"/>
      </rPr>
      <t>LICHENS</t>
    </r>
    <r>
      <rPr>
        <sz val="11"/>
        <rFont val="Calibri"/>
        <family val="2"/>
      </rPr>
      <t xml:space="preserve"> : contient le profil ayant déclaré "A les capacités à prélever les lichens selon la norme NF X43-904 : Biosurveillance de l'air "Biosurveillance passive de la qualité de l'air à l'aide des lichens autochtones : de la récolte à la préparation des échantillons""</t>
    </r>
  </si>
  <si>
    <r>
      <rPr>
        <b/>
        <sz val="11"/>
        <rFont val="Calibri"/>
        <family val="2"/>
      </rPr>
      <t>BRYOPHYTES</t>
    </r>
    <r>
      <rPr>
        <sz val="11"/>
        <rFont val="Calibri"/>
        <family val="2"/>
      </rPr>
      <t xml:space="preserve"> : contient le profil ayant déclaré réaliser "A les capacités à prélever les bryophytes selon la norme NF EN 16-414 : Air ambiant - "Biosurveillance à l'aide de mousses - Accumulation des contaminants atmosphériques dans les mousses prélevées in situ : de la récolte à la préparation des échantillons""</t>
    </r>
  </si>
  <si>
    <t>Départements d'intervention pour les prélèvements</t>
  </si>
  <si>
    <r>
      <t xml:space="preserve">Régions d'intervention </t>
    </r>
    <r>
      <rPr>
        <b/>
        <sz val="14"/>
        <color theme="0"/>
        <rFont val="Calibri"/>
        <family val="2"/>
      </rPr>
      <t>pour les prélèvements</t>
    </r>
  </si>
  <si>
    <r>
      <rPr>
        <b/>
        <i/>
        <sz val="12"/>
        <color rgb="FF000000"/>
        <rFont val="Calibri"/>
        <family val="2"/>
      </rPr>
      <t>Rappel</t>
    </r>
    <r>
      <rPr>
        <i/>
        <sz val="12"/>
        <color rgb="FF000000"/>
        <rFont val="Calibri"/>
        <family val="2"/>
      </rPr>
      <t xml:space="preserve"> : définir une région uniquement pour la recherche de préleveurs</t>
    </r>
  </si>
  <si>
    <r>
      <rPr>
        <b/>
        <sz val="11"/>
        <color rgb="FF009999"/>
        <rFont val="Calibri"/>
        <family val="2"/>
      </rPr>
      <t xml:space="preserve">Filtre sur les départements : </t>
    </r>
    <r>
      <rPr>
        <b/>
        <sz val="11"/>
        <color rgb="FFFF0000"/>
        <rFont val="Calibri"/>
        <family val="2"/>
      </rPr>
      <t>au préalable sélectionner obligatoirement la région associée au département recherché</t>
    </r>
    <r>
      <rPr>
        <sz val="11"/>
        <rFont val="Calibri"/>
        <family val="2"/>
      </rPr>
      <t>. Puis la liste de choix vous présente strictement les départements associés à la région pré-sélectionnée.</t>
    </r>
  </si>
  <si>
    <r>
      <rPr>
        <b/>
        <sz val="11"/>
        <color rgb="FF009999"/>
        <rFont val="Calibri"/>
        <family val="2"/>
      </rPr>
      <t>Filtre sur le domaine</t>
    </r>
    <r>
      <rPr>
        <sz val="11"/>
        <rFont val="Calibri"/>
        <family val="2"/>
      </rPr>
      <t xml:space="preserve"> : afin d'identifier plus facilement les profils d'intervenants du réseau, différents domaines ont été définis et associés aux intervenants selon leurs déclarations d'interventions (avec ou sans accréditation ou certification) que ce soit pour les analyses ou les prélèvements. Ainsi les domaines sont libellés comme suit : </t>
    </r>
  </si>
  <si>
    <t>û</t>
  </si>
  <si>
    <r>
      <rPr>
        <b/>
        <i/>
        <sz val="12"/>
        <color rgb="FF000000"/>
        <rFont val="Calibri"/>
        <family val="2"/>
      </rPr>
      <t>Rappel</t>
    </r>
    <r>
      <rPr>
        <i/>
        <sz val="12"/>
        <color rgb="FF000000"/>
        <rFont val="Calibri"/>
        <family val="2"/>
      </rPr>
      <t xml:space="preserve"> : pour sélectionner un département, définir préalablement une région sur la ligne ci-dessus</t>
    </r>
  </si>
  <si>
    <t>Identification par catégorie</t>
  </si>
  <si>
    <t>Matthieu</t>
  </si>
  <si>
    <t>DORCHIES</t>
  </si>
  <si>
    <t>06.78.88.66.29</t>
  </si>
  <si>
    <t>m.dorchies@tauw.com</t>
  </si>
  <si>
    <r>
      <rPr>
        <u/>
        <sz val="12"/>
        <rFont val="Calibri"/>
        <family val="2"/>
      </rPr>
      <t>La fonction FILTRE</t>
    </r>
    <r>
      <rPr>
        <sz val="12"/>
        <rFont val="Calibri"/>
        <family val="2"/>
      </rPr>
      <t xml:space="preserve"> permettant d'activer les recherches sur la feuille de calcul "Recherche_Intervenants" </t>
    </r>
    <r>
      <rPr>
        <u/>
        <sz val="12"/>
        <rFont val="Calibri"/>
        <family val="2"/>
      </rPr>
      <t>est compatible uniquement avec</t>
    </r>
    <r>
      <rPr>
        <sz val="12"/>
        <rFont val="Calibri"/>
        <family val="2"/>
      </rPr>
      <t xml:space="preserve"> : Excel pour Microsoft 365, Excel pour Microsoft 365 pour Mac, Excel pour le web. 
</t>
    </r>
    <r>
      <rPr>
        <b/>
        <sz val="12"/>
        <rFont val="Calibri"/>
        <family val="2"/>
      </rPr>
      <t>Cette fontion FILTRE n'est pas reconnue sur OpenOffice.</t>
    </r>
  </si>
  <si>
    <t>Les résultats présentés dans la feuille "Recherche_Intervenants" sont issus des informations recensées dans la feuille source "Adherents_RIPA_2023-2025" et des filtres prédéfinis recensés dans la feuille "Données". Par souci de lisibilité, la feuille "Données" est masquée.</t>
  </si>
  <si>
    <r>
      <rPr>
        <b/>
        <sz val="11"/>
        <color rgb="FF000000"/>
        <rFont val="Calibri"/>
        <family val="2"/>
      </rPr>
      <t>CHIMIE</t>
    </r>
    <r>
      <rPr>
        <sz val="11"/>
        <color rgb="FF000000"/>
        <rFont val="Calibri"/>
        <family val="2"/>
      </rPr>
      <t xml:space="preserve"> : contient les profils ayant déclaré réaliser "Prélèvement ou analyse chimique sous accréditation d'au moins une matrice environnementale" ET/OU "Prélevement d'au moins une matrice environnementale pour analyses chimiques sous certification Sites et Sols Pollués" ET/OU "Analyse de PCDD/F sous accréditation"</t>
    </r>
  </si>
  <si>
    <r>
      <rPr>
        <b/>
        <sz val="11"/>
        <color rgb="FF009999"/>
        <rFont val="Calibri"/>
        <family val="2"/>
      </rPr>
      <t>Filtre sur les régions</t>
    </r>
    <r>
      <rPr>
        <sz val="11"/>
        <rFont val="Calibri"/>
        <family val="2"/>
      </rPr>
      <t xml:space="preserve"> :</t>
    </r>
    <r>
      <rPr>
        <b/>
        <sz val="11"/>
        <rFont val="Calibri"/>
        <family val="2"/>
      </rPr>
      <t xml:space="preserve"> est uniquement nécessaire pour la recherche de préleveurs</t>
    </r>
    <r>
      <rPr>
        <sz val="11"/>
        <rFont val="Calibri"/>
        <family val="2"/>
      </rPr>
      <t xml:space="preserve"> (les analystes peuvent être sollicités quelque soit la région/département d'intervention).
Pour les préleveurs, le filtre "Région d'intervention" circonscrit automatiquement le filtre "Départements" à sa région d'appartenance. Ex ci-contre, en sélectionnant la région Pays de la Loire, seuls les départements associés à cette région vous seront proposés dans le filtre "Départements". </t>
    </r>
  </si>
  <si>
    <t>05.62.10.49.39</t>
  </si>
  <si>
    <t>06.48.70.65.55</t>
  </si>
  <si>
    <t>Maëliss</t>
  </si>
  <si>
    <t>JACQUIN</t>
  </si>
  <si>
    <t>maeliss.jacquin@cd31.fr</t>
  </si>
  <si>
    <t>05.62.10.49.24</t>
  </si>
  <si>
    <t>06.72.17.84.31</t>
  </si>
  <si>
    <t>Gérald</t>
  </si>
  <si>
    <t>L'HOSTETTE</t>
  </si>
  <si>
    <t>g.lhostette@tauw.com</t>
  </si>
  <si>
    <t>91-93 Boulevard du Parc d'Artillerie</t>
  </si>
  <si>
    <t>BAT 83</t>
  </si>
  <si>
    <t>CABOCHE</t>
  </si>
  <si>
    <t>91 Impasse Simon de Beauvoir</t>
  </si>
  <si>
    <t>Ecopark</t>
  </si>
  <si>
    <t>174 Avenue du Maréchal de Lattre de Tassigny</t>
  </si>
  <si>
    <t>a.vallee@tauw.com</t>
  </si>
  <si>
    <t xml:space="preserve">71 rue Carles Vernet </t>
  </si>
  <si>
    <t>Immeuble Hypérion – 5ème étage</t>
  </si>
  <si>
    <r>
      <rPr>
        <b/>
        <sz val="11"/>
        <rFont val="Calibri"/>
        <family val="2"/>
      </rPr>
      <t>Veiller à ajuster la hauteur des cellules selon les informations contenues dans la liste de résultats issue de vos critères de recherche</t>
    </r>
    <r>
      <rPr>
        <sz val="11"/>
        <rFont val="Calibri"/>
        <family val="2"/>
      </rPr>
      <t xml:space="preserve">
NB : la valeur "0" contenue dans les cellules signifie que l'organisme ne répond pas au champ de la colonne (Exemple : Type d'astreinte = 0 signifie que l'organisme ne réalise pas d'astreinte)</t>
    </r>
  </si>
  <si>
    <r>
      <rPr>
        <b/>
        <sz val="11"/>
        <color rgb="FFFF0000"/>
        <rFont val="Calibri"/>
        <family val="2"/>
      </rPr>
      <t xml:space="preserve">Recommandations pour le filtre Catégorie : </t>
    </r>
    <r>
      <rPr>
        <b/>
        <sz val="11"/>
        <rFont val="Calibri"/>
        <family val="2"/>
      </rPr>
      <t xml:space="preserve">
</t>
    </r>
    <r>
      <rPr>
        <sz val="11"/>
        <rFont val="Calibri"/>
        <family val="2"/>
      </rPr>
      <t xml:space="preserve">- </t>
    </r>
    <r>
      <rPr>
        <sz val="11"/>
        <color rgb="FF009999"/>
        <rFont val="Calibri"/>
        <family val="2"/>
      </rPr>
      <t>sélectionner le filtre "Préleveur" pour obtenir tous les intervenants faisant du prélèvement</t>
    </r>
    <r>
      <rPr>
        <sz val="11"/>
        <rFont val="Calibri"/>
        <family val="2"/>
      </rPr>
      <t xml:space="preserve"> ; les intervenants associés à la catégorie "Préleveur et analyse" apparaitront également dans votre résultat
- </t>
    </r>
    <r>
      <rPr>
        <sz val="11"/>
        <color rgb="FF009999"/>
        <rFont val="Calibri"/>
        <family val="2"/>
      </rPr>
      <t>sélectionner le filtre "Analyse" pour obtenir tous les intervenants faisant de l'analyse</t>
    </r>
    <r>
      <rPr>
        <sz val="11"/>
        <rFont val="Calibri"/>
        <family val="2"/>
      </rPr>
      <t xml:space="preserve"> ; les intervenants associés à la catégorie "Préleveur et analyse" apparaitront également dans votre résultat. </t>
    </r>
    <r>
      <rPr>
        <u/>
        <sz val="11"/>
        <rFont val="Calibri"/>
        <family val="2"/>
      </rPr>
      <t>Dans le cas d'une recherche sur les Analystes, il est inutile d'ajouter un filre sur la région d'intervention.</t>
    </r>
  </si>
  <si>
    <t>Sébatien</t>
  </si>
  <si>
    <t>Christian</t>
  </si>
  <si>
    <t>COSTE</t>
  </si>
  <si>
    <t>Lucie</t>
  </si>
  <si>
    <t>CHRETIEN</t>
  </si>
  <si>
    <t>christian.coste@egis-group.com</t>
  </si>
  <si>
    <t>lucie.chretien@egis-group.com</t>
  </si>
  <si>
    <t>208 quai de Paludate</t>
  </si>
  <si>
    <t>Bordeaux Cedex</t>
  </si>
  <si>
    <t>7 rue de la Rainière</t>
  </si>
  <si>
    <t>Parc du Perray</t>
  </si>
  <si>
    <t>44379</t>
  </si>
  <si>
    <t>Nantes Cédex</t>
  </si>
  <si>
    <t>360 rue Louis de Broglie</t>
  </si>
  <si>
    <t>97 rue Haroun Tazieff</t>
  </si>
  <si>
    <t>Maxéville</t>
  </si>
  <si>
    <t>54522</t>
  </si>
  <si>
    <t>05.57.97.40.10</t>
  </si>
  <si>
    <t>Sébastien</t>
  </si>
  <si>
    <t>01.39.41.40.00</t>
  </si>
  <si>
    <t>06.03.12.10.45</t>
  </si>
  <si>
    <t>04.42.16.65.00</t>
  </si>
  <si>
    <t>06.03.53.20.38</t>
  </si>
  <si>
    <t>03.83.93.73.50</t>
  </si>
  <si>
    <t>06.98.06.46.24</t>
  </si>
  <si>
    <t>Romain</t>
  </si>
  <si>
    <t>Carthagena</t>
  </si>
  <si>
    <t>07.72.72.27.15</t>
  </si>
  <si>
    <t>romain.carthagena@egis-group.com</t>
  </si>
  <si>
    <t>est accrédité par le COFRAC (NF EN ISO/CEI 17025) pour le prélèvement, d'au moins une matrice environnementale (air, eau, sols, boues, sédiments et végétaux)
est certifié "prestataire de services sites et sols pollués" selon la norme NF X 31-620 pour les études, l'assistance et le contrôle ou l'ingénierie des travaux de réhabilitation</t>
  </si>
  <si>
    <t>odeurs</t>
  </si>
  <si>
    <t>EGIS STRUCTURES &amp; ENVIRONNEMENT - Saint-Quentin-en-Yvelines</t>
  </si>
  <si>
    <t>EGIS STRUCTURES &amp; ENVIRONNEMENT - Bordeaux</t>
  </si>
  <si>
    <t>EGIS STRUCTURES &amp; ENVIRONNEMENT - Nantes</t>
  </si>
  <si>
    <t>EGIS STRUCTURES &amp; ENVIRONNEMENT - Aix-en-Provence</t>
  </si>
  <si>
    <t>Eaux d'extinction
Eaux de surface
Eaux souterraines
Air ambiant
odeurs</t>
  </si>
  <si>
    <t>Eaux d'extinction
Eaux de surface
Eaux souterraines
Sols, boues
Air ambiant</t>
  </si>
  <si>
    <t>COV
Hydrocarbures
CH4
CO
CO2
O2</t>
  </si>
  <si>
    <t>COV totaux
CH4
CO
CO2
O2</t>
  </si>
  <si>
    <t>Air ambiant
odeurs</t>
  </si>
  <si>
    <t>la nuit 5/7 du lundi au vendredi
la nuit 7/7
le samedi
le dimanche</t>
  </si>
  <si>
    <t>Du lundi au vendredi
Samedi
Dimanche</t>
  </si>
  <si>
    <t>0h-23h59</t>
  </si>
  <si>
    <t>8h-20h</t>
  </si>
  <si>
    <t>Prélèvements sur site</t>
  </si>
  <si>
    <t>Eaux d'extinction
Eaux de surface
Eaux souterraines
Eaux de consommation
Sols, boues
Sédiments
Air ambiant
Gaz du sol
Dépôts atmosphériques (lingettes, jauges...)
Produits alimentaires (lait, oeufs, fruits, légumes, aliments pour bétail)
Végétaux (herbes, cultures)
odeurs</t>
  </si>
  <si>
    <t>971 Guadeloupe
972 Martinique
973 Guyane</t>
  </si>
  <si>
    <t>Laxou Cedex</t>
  </si>
  <si>
    <t>EGIS STRUCTURES &amp; ENVIRONNEMENT - Maxéville</t>
  </si>
  <si>
    <t>sebastien.beaupere@egis-group.com</t>
  </si>
  <si>
    <t>BEAUPERE</t>
  </si>
  <si>
    <r>
      <t xml:space="preserve">Ce fichier excel constitue la base de données des </t>
    </r>
    <r>
      <rPr>
        <b/>
        <sz val="12"/>
        <rFont val="Calibri"/>
        <family val="2"/>
      </rPr>
      <t>96 organismes et agences, adhérents au réseau RIPA pour le cycle 2023-2025</t>
    </r>
    <r>
      <rPr>
        <sz val="12"/>
        <rFont val="Calibri"/>
        <family val="2"/>
      </rPr>
      <t xml:space="preserve"> ; il permet d'identifier les laboratoires en capacité de répondre à une situation post-accidentelle</t>
    </r>
  </si>
  <si>
    <t>Téléphone (standard)</t>
  </si>
  <si>
    <t>Autorisation de diffusion de coordonnées téléphoniques sur liste publique RIPA</t>
  </si>
  <si>
    <t>02-31-47-19-19</t>
  </si>
  <si>
    <t>06-42-23-31-10</t>
  </si>
  <si>
    <t>05-62-10-49-00</t>
  </si>
  <si>
    <t>02-28-85-79-79</t>
  </si>
  <si>
    <t>03-20-04-12-12</t>
  </si>
  <si>
    <t>PA de Ragon</t>
  </si>
  <si>
    <t>02-40-54-50-37</t>
  </si>
  <si>
    <t>03-83-80-25-90</t>
  </si>
  <si>
    <t>06-68-55-16-24</t>
  </si>
  <si>
    <t>06-47-81-93-14</t>
  </si>
  <si>
    <t>ZI de Chesnes Tharabie - CS 50705</t>
  </si>
  <si>
    <t>04-74-99-96-20</t>
  </si>
  <si>
    <t>06-16-17-36-06</t>
  </si>
  <si>
    <t>07-56-37-24-99</t>
  </si>
  <si>
    <t>06-75-49-18-44</t>
  </si>
  <si>
    <t>04-28-29-11-77</t>
  </si>
  <si>
    <t>03-90-00-21-64</t>
  </si>
  <si>
    <t>07-71-82-36-13</t>
  </si>
  <si>
    <t>06-18-57-63-00</t>
  </si>
  <si>
    <t>06-13-56-07-70</t>
  </si>
  <si>
    <t>06-26-80-66-15</t>
  </si>
  <si>
    <t>04-76-92-10-11</t>
  </si>
  <si>
    <t>06-17-71-62-92</t>
  </si>
  <si>
    <t>04-42-90-74-96</t>
  </si>
  <si>
    <t>06-74-09-53-36</t>
  </si>
  <si>
    <t>03-88-77-35-84</t>
  </si>
  <si>
    <t>04-95-06-90-66</t>
  </si>
  <si>
    <t>06-27-41-24-17</t>
  </si>
  <si>
    <t>06-12-26-74-30</t>
  </si>
  <si>
    <t>04-74-83-62-16</t>
  </si>
  <si>
    <t>06-20-67-61-52</t>
  </si>
  <si>
    <t>06-28-65-74-83</t>
  </si>
  <si>
    <t>03-87-39-93-30</t>
  </si>
  <si>
    <t>04-88-01-50-90</t>
  </si>
  <si>
    <t>06-64-87-93-17</t>
  </si>
  <si>
    <t>04-13-41-17-72</t>
  </si>
  <si>
    <t>01-69-04-85-10</t>
  </si>
  <si>
    <t>07-64-75-82-50</t>
  </si>
  <si>
    <t>52 rue René Boulanger</t>
  </si>
  <si>
    <t xml:space="preserve">595 rue Pierre Berthier </t>
  </si>
  <si>
    <t>13 Rue Forlen</t>
  </si>
  <si>
    <t>GEISPOLSHEIM</t>
  </si>
  <si>
    <t xml:space="preserve">557 avenue des Vergers </t>
  </si>
  <si>
    <t>Plan d'Orgon</t>
  </si>
  <si>
    <t>06-81-02-91-22</t>
  </si>
  <si>
    <t>06-85-13-88-30</t>
  </si>
  <si>
    <t>02-47-75-18-87</t>
  </si>
  <si>
    <t>06-16-98-78-66</t>
  </si>
  <si>
    <t>06-13-60-02-20</t>
  </si>
  <si>
    <t>03-80-68-01-33
06-77-88-58-11
06-07-31-98-30</t>
  </si>
  <si>
    <t>05-56-77-64-05
06-49-44-64-35
06-77-88-58-11</t>
  </si>
  <si>
    <t>04-37-65-15-55
06-07-31-98-30
06-77-88-58-11</t>
  </si>
  <si>
    <t>03-27-08-81-81
06-78-88-66-29
06-77-88-58-11</t>
  </si>
  <si>
    <t>01-55-12-17-70
06-49-44-64-35
06-77-88-58-11</t>
  </si>
  <si>
    <t>06-09-24-33-52</t>
  </si>
  <si>
    <t>02-38-23-23-00</t>
  </si>
  <si>
    <t>06-73-41-67-57</t>
  </si>
  <si>
    <t>03-83-93-73-02</t>
  </si>
  <si>
    <t>02-28-01-90-90</t>
  </si>
  <si>
    <t>04-42-16-65-00</t>
  </si>
  <si>
    <t>Immeuble Le Palatin</t>
  </si>
  <si>
    <t>01-39-41-40-00</t>
  </si>
  <si>
    <t>05-57-97-40-10</t>
  </si>
  <si>
    <t>03-44-30-55-24
06-29-81-35-97
06-24-35-61-87</t>
  </si>
  <si>
    <t>05-56-77-27-27
06-29-81-35-97
06-24-35-61-87</t>
  </si>
  <si>
    <t>02-48-50-96-20
06-29-81-35-97
06-24-35-61-87</t>
  </si>
  <si>
    <t>03-80-78-74-50
06-29-81-35-97
06-24-35-61-87</t>
  </si>
  <si>
    <t>03-20-42-76-42
06-29-81-35-97
06-24-35-61-87</t>
  </si>
  <si>
    <t>04-72-32-52-52
06-29-81-35-97
06-24-35-61-87</t>
  </si>
  <si>
    <t>04-96-15-23-72
06-29-81-35-97
06-24-35-61-87</t>
  </si>
  <si>
    <t>03-88-20-02-53
06-29-81-35-97
06-24-35-61-87</t>
  </si>
  <si>
    <t>02-40-38-80-00
06-29-81-35-97
06-24-35-61-87</t>
  </si>
  <si>
    <t>02-99-14-71-60
06-29-81-35-97
06-24-35-61-87</t>
  </si>
  <si>
    <t>02-35-52-60-60
06-29-81-35-97
06-24-35-61-87</t>
  </si>
  <si>
    <t>01-82-30-11-11
06-29-81-35-97
06-24-35-61-87</t>
  </si>
  <si>
    <t>05-61-37-62-62
06-29-81-35-97
06-24-35-61-87</t>
  </si>
  <si>
    <t>03-44-55-63-26</t>
  </si>
  <si>
    <t>03-87-50-60-70
06-29-41-54-13
06-20-35-35-17</t>
  </si>
  <si>
    <t>Anthony</t>
  </si>
  <si>
    <t>DEMAN</t>
  </si>
  <si>
    <t>06.08.74.81.34</t>
  </si>
  <si>
    <t>Olivia</t>
  </si>
  <si>
    <t>LLONGARIO</t>
  </si>
  <si>
    <t>07.71.25.37.06</t>
  </si>
  <si>
    <t>ollongario@ispira.fr</t>
  </si>
  <si>
    <t>CLAUSSE</t>
  </si>
  <si>
    <t>franck.clausse@cd31.fr</t>
  </si>
  <si>
    <t>emoulin@kalienvironnement.com</t>
  </si>
  <si>
    <t>Est accrédité par le COFRAC (NF EN ISO/CEI 17025) pour l'analyse les dioxines/furanes (PCDD/F) et PCB dioxin-like (PCB-DL) dans au moins une matrice environnementale</t>
  </si>
  <si>
    <t>christophe.chauchot@bureauveritas.com;stephane.varignier@bureauveritas.com</t>
  </si>
  <si>
    <t>anthony.deman@bureauveritas.com;stephane.varignier@bureauveritas.com</t>
  </si>
  <si>
    <t>Zaher.Makhlouf@bureauveritas.com;stephane.varignier@bureauveritas.com</t>
  </si>
  <si>
    <t>jean-marie.delattre@bureauveritas.com;stephane.varignier@bureauveritas.com</t>
  </si>
  <si>
    <t>sylvain.lumineau@bureauveritas.com;stephane.varignier@bureauveritas.com</t>
  </si>
  <si>
    <t>martial.gineau@bureauveritas.com;stephane.varignier@bureauveritas.com</t>
  </si>
  <si>
    <t>yann.coqueux@bureauveritas.com;stephane.varignier@bureauveritas.com</t>
  </si>
  <si>
    <t>florian.david@bureauveritas.com;stephane.varignier@bureauveritas.com</t>
  </si>
  <si>
    <t>franck.legros@bureauveritas.com;stephane.varignier@bureauveritas.com</t>
  </si>
  <si>
    <t>remy.cathala@bureauveritas.com;stephane.varignier@bureauveritas.com</t>
  </si>
  <si>
    <t>Adresse postale et téléphone (standard)</t>
  </si>
  <si>
    <t>Matrices prélevées</t>
  </si>
  <si>
    <t>Mesures in-situ sur matrices</t>
  </si>
  <si>
    <t>Délai d'intervention en Métropole</t>
  </si>
  <si>
    <t>Délai d'intervention dans les DROM</t>
  </si>
  <si>
    <t>Capacités d'intervention</t>
  </si>
  <si>
    <t>Délai d'intervention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</si>
</sst>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1" x14ac:knownFonts="1">
    <font>
      <sz val="12"/>
      <color rgb="FF000000"/>
      <name val="Calibri"/>
    </font>
    <font>
      <b/>
      <sz val="11"/>
      <color rgb="FF000000"/>
      <name val="Calibri"/>
      <family val="2"/>
    </font>
    <font>
      <b/>
      <sz val="13"/>
      <name val="Calibri"/>
      <family val="2"/>
    </font>
    <font>
      <sz val="11"/>
      <name val="Calibri"/>
      <family val="2"/>
    </font>
    <font>
      <u/>
      <sz val="11"/>
      <color theme="10"/>
      <name val="Calibri"/>
      <family val="2"/>
    </font>
    <font>
      <u/>
      <sz val="11"/>
      <name val="Calibri"/>
      <family val="2"/>
    </font>
    <font>
      <sz val="11"/>
      <color rgb="FF000000"/>
      <name val="Calibri"/>
      <family val="2"/>
    </font>
    <font>
      <sz val="12"/>
      <color rgb="FF000000"/>
      <name val="Calibri"/>
      <family val="2"/>
    </font>
    <font>
      <b/>
      <sz val="11"/>
      <color rgb="FFFF0000"/>
      <name val="Calibri"/>
      <family val="2"/>
    </font>
    <font>
      <b/>
      <sz val="11"/>
      <color theme="4"/>
      <name val="Calibri"/>
      <family val="2"/>
    </font>
    <font>
      <b/>
      <sz val="11"/>
      <name val="Calibri"/>
      <family val="2"/>
    </font>
    <font>
      <sz val="12"/>
      <name val="Arial"/>
      <family val="2"/>
    </font>
    <font>
      <sz val="9"/>
      <color indexed="81"/>
      <name val="Tahoma"/>
      <family val="2"/>
    </font>
    <font>
      <b/>
      <sz val="9"/>
      <color indexed="81"/>
      <name val="Tahoma"/>
      <family val="2"/>
    </font>
    <font>
      <sz val="11"/>
      <color rgb="FF000000"/>
      <name val="Calibri"/>
      <family val="2"/>
    </font>
    <font>
      <b/>
      <sz val="11"/>
      <color theme="0"/>
      <name val="Calibri"/>
      <family val="2"/>
    </font>
    <font>
      <sz val="11"/>
      <color theme="1"/>
      <name val="Calibri"/>
      <family val="2"/>
    </font>
    <font>
      <b/>
      <sz val="18"/>
      <color rgb="FF000000"/>
      <name val="Calibri"/>
      <family val="2"/>
    </font>
    <font>
      <sz val="12"/>
      <name val="Calibri"/>
      <family val="2"/>
    </font>
    <font>
      <sz val="11"/>
      <name val="Wingdings"/>
      <charset val="2"/>
    </font>
    <font>
      <sz val="12"/>
      <color rgb="FF000000"/>
      <name val="Calibri"/>
      <family val="2"/>
    </font>
    <font>
      <sz val="18"/>
      <color rgb="FFFF0000"/>
      <name val="Calibri"/>
      <family val="2"/>
    </font>
    <font>
      <u/>
      <sz val="12"/>
      <name val="Calibri"/>
      <family val="2"/>
    </font>
    <font>
      <b/>
      <sz val="12"/>
      <name val="Calibri"/>
      <family val="2"/>
    </font>
    <font>
      <b/>
      <sz val="11"/>
      <color rgb="FF009999"/>
      <name val="Calibri"/>
      <family val="2"/>
    </font>
    <font>
      <i/>
      <sz val="11"/>
      <name val="Calibri"/>
      <family val="2"/>
    </font>
    <font>
      <b/>
      <sz val="26"/>
      <color rgb="FF009999"/>
      <name val="Rockwell Nova"/>
      <family val="1"/>
    </font>
    <font>
      <b/>
      <sz val="26"/>
      <color rgb="FF009999"/>
      <name val="Calibri"/>
      <family val="2"/>
    </font>
    <font>
      <sz val="20"/>
      <color rgb="FF009999"/>
      <name val="Calibri"/>
      <family val="1"/>
    </font>
    <font>
      <sz val="20"/>
      <color rgb="FF009999"/>
      <name val="Segoe MDL2 Assets"/>
      <family val="1"/>
    </font>
    <font>
      <sz val="20"/>
      <color rgb="FF009999"/>
      <name val="Calibri"/>
      <family val="2"/>
    </font>
    <font>
      <sz val="20"/>
      <color rgb="FF009999"/>
      <name val="Rockwell Nova"/>
      <family val="1"/>
    </font>
    <font>
      <b/>
      <sz val="16"/>
      <color theme="0"/>
      <name val="Calibri"/>
      <family val="2"/>
    </font>
    <font>
      <i/>
      <sz val="14"/>
      <color theme="0"/>
      <name val="Calibri"/>
      <family val="2"/>
    </font>
    <font>
      <b/>
      <sz val="12"/>
      <color theme="0"/>
      <name val="Calibri"/>
      <family val="2"/>
    </font>
    <font>
      <b/>
      <sz val="14"/>
      <color theme="0"/>
      <name val="Calibri"/>
      <family val="2"/>
    </font>
    <font>
      <b/>
      <i/>
      <sz val="12"/>
      <color theme="1"/>
      <name val="Calibri"/>
      <family val="2"/>
    </font>
    <font>
      <b/>
      <i/>
      <sz val="14"/>
      <color rgb="FFFF0000"/>
      <name val="Calibri"/>
      <family val="2"/>
    </font>
    <font>
      <b/>
      <i/>
      <sz val="12"/>
      <color rgb="FFFF0000"/>
      <name val="Calibri"/>
      <family val="2"/>
    </font>
    <font>
      <b/>
      <sz val="12"/>
      <color rgb="FFFF0000"/>
      <name val="Calibri"/>
      <family val="2"/>
    </font>
    <font>
      <sz val="20"/>
      <color theme="0"/>
      <name val="Calibri"/>
      <family val="2"/>
    </font>
    <font>
      <sz val="11"/>
      <color rgb="FF009999"/>
      <name val="Calibri"/>
      <family val="2"/>
    </font>
    <font>
      <i/>
      <sz val="12"/>
      <color rgb="FF000000"/>
      <name val="Calibri"/>
      <family val="2"/>
    </font>
    <font>
      <b/>
      <sz val="16"/>
      <color rgb="FFFF0000"/>
      <name val="Calibri"/>
      <family val="2"/>
    </font>
    <font>
      <b/>
      <sz val="22"/>
      <color rgb="FFFF0000"/>
      <name val="Calibri"/>
      <family val="2"/>
    </font>
    <font>
      <b/>
      <i/>
      <sz val="12"/>
      <color rgb="FF000000"/>
      <name val="Calibri"/>
      <family val="2"/>
    </font>
    <font>
      <b/>
      <sz val="16"/>
      <color rgb="FFFF0000"/>
      <name val="Segoe UI Emoji"/>
      <family val="2"/>
    </font>
    <font>
      <sz val="12"/>
      <color rgb="FF000000"/>
      <name val="Calibri"/>
      <family val="2"/>
    </font>
    <font>
      <sz val="8"/>
      <name val="Calibri"/>
    </font>
    <font>
      <sz val="9"/>
      <color indexed="81"/>
      <name val="Tahoma"/>
      <charset val="1"/>
    </font>
    <font>
      <b/>
      <sz val="9"/>
      <color indexed="81"/>
      <name val="Tahoma"/>
      <charset val="1"/>
    </font>
  </fonts>
  <fills count="12">
    <fill>
      <patternFill patternType="none"/>
    </fill>
    <fill>
      <patternFill patternType="gray125"/>
    </fill>
    <fill>
      <patternFill patternType="solid">
        <fgColor theme="0" tint="-0.14999847407452621"/>
        <bgColor indexed="64"/>
      </patternFill>
    </fill>
    <fill>
      <patternFill patternType="solid">
        <fgColor theme="4"/>
        <bgColor theme="4"/>
      </patternFill>
    </fill>
    <fill>
      <patternFill patternType="solid">
        <fgColor theme="2" tint="-9.9978637043366805E-2"/>
        <bgColor indexed="64"/>
      </patternFill>
    </fill>
    <fill>
      <patternFill patternType="solid">
        <fgColor rgb="FF009999"/>
        <bgColor indexed="64"/>
      </patternFill>
    </fill>
    <fill>
      <patternFill patternType="solid">
        <fgColor rgb="FFE2EFDA"/>
        <bgColor indexed="64"/>
      </patternFill>
    </fill>
    <fill>
      <patternFill patternType="solid">
        <fgColor rgb="FFDDDDDD"/>
        <bgColor indexed="64"/>
      </patternFill>
    </fill>
    <fill>
      <patternFill patternType="solid">
        <fgColor theme="2" tint="-0.499984740745262"/>
        <bgColor indexed="64"/>
      </patternFill>
    </fill>
    <fill>
      <patternFill patternType="solid">
        <fgColor theme="7" tint="0.79998168889431442"/>
        <bgColor indexed="64"/>
      </patternFill>
    </fill>
    <fill>
      <patternFill patternType="lightUp">
        <fgColor theme="0" tint="-0.499984740745262"/>
        <bgColor rgb="FFDDDDDD"/>
      </patternFill>
    </fill>
    <fill>
      <patternFill patternType="solid">
        <fgColor theme="0" tint="-0.34998626667073579"/>
        <bgColor indexed="64"/>
      </patternFill>
    </fill>
  </fills>
  <borders count="34">
    <border>
      <left/>
      <right/>
      <top/>
      <bottom/>
      <diagonal/>
    </border>
    <border>
      <left style="thin">
        <color rgb="FF7188BA"/>
      </left>
      <right style="thin">
        <color rgb="FF7188BA"/>
      </right>
      <top/>
      <bottom style="thin">
        <color rgb="FF7188BA"/>
      </bottom>
      <diagonal/>
    </border>
    <border>
      <left style="thin">
        <color rgb="FF7188BA"/>
      </left>
      <right style="thin">
        <color rgb="FF7188BA"/>
      </right>
      <top style="thin">
        <color rgb="FF7188BA"/>
      </top>
      <bottom style="thin">
        <color rgb="FF7188BA"/>
      </bottom>
      <diagonal/>
    </border>
    <border>
      <left/>
      <right style="thin">
        <color rgb="FF7188BA"/>
      </right>
      <top style="thin">
        <color rgb="FF7188BA"/>
      </top>
      <bottom style="thin">
        <color rgb="FF7188BA"/>
      </bottom>
      <diagonal/>
    </border>
    <border>
      <left/>
      <right/>
      <top style="thin">
        <color theme="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left>
      <right/>
      <top/>
      <bottom style="thin">
        <color theme="0"/>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0"/>
      </left>
      <right/>
      <top style="thin">
        <color theme="0"/>
      </top>
      <bottom style="thin">
        <color theme="0"/>
      </bottom>
      <diagonal/>
    </border>
    <border>
      <left style="thick">
        <color rgb="FF7188BA"/>
      </left>
      <right style="thin">
        <color rgb="FF7188BA"/>
      </right>
      <top/>
      <bottom style="thick">
        <color rgb="FF7188BA"/>
      </bottom>
      <diagonal/>
    </border>
    <border>
      <left/>
      <right style="thin">
        <color theme="4"/>
      </right>
      <top style="thin">
        <color theme="4"/>
      </top>
      <bottom/>
      <diagonal/>
    </border>
    <border>
      <left/>
      <right style="thin">
        <color theme="4"/>
      </right>
      <top style="thin">
        <color theme="4"/>
      </top>
      <bottom style="thin">
        <color theme="4"/>
      </bottom>
      <diagonal/>
    </border>
    <border>
      <left style="thin">
        <color theme="2" tint="-0.499984740745262"/>
      </left>
      <right style="thin">
        <color theme="2" tint="-0.499984740745262"/>
      </right>
      <top style="thin">
        <color theme="2" tint="-0.499984740745262"/>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188BA"/>
      </left>
      <right style="thin">
        <color rgb="FF7188BA"/>
      </right>
      <top style="thick">
        <color rgb="FF7188BA"/>
      </top>
      <bottom style="thin">
        <color rgb="FF7188BA"/>
      </bottom>
      <diagonal/>
    </border>
    <border>
      <left style="thin">
        <color indexed="64"/>
      </left>
      <right style="thin">
        <color indexed="64"/>
      </right>
      <top style="thin">
        <color indexed="64"/>
      </top>
      <bottom style="thin">
        <color indexed="64"/>
      </bottom>
      <diagonal/>
    </border>
    <border>
      <left style="thin">
        <color rgb="FF7188BA"/>
      </left>
      <right style="thin">
        <color rgb="FF7188BA"/>
      </right>
      <top style="thin">
        <color rgb="FF7188BA"/>
      </top>
      <bottom/>
      <diagonal/>
    </border>
    <border>
      <left style="thin">
        <color rgb="FF7188BA"/>
      </left>
      <right style="thin">
        <color rgb="FF7188BA"/>
      </right>
      <top/>
      <bottom style="thick">
        <color rgb="FF7188BA"/>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2" tint="-0.499984740745262"/>
      </right>
      <top style="medium">
        <color indexed="64"/>
      </top>
      <bottom style="medium">
        <color indexed="64"/>
      </bottom>
      <diagonal/>
    </border>
    <border>
      <left style="thin">
        <color theme="2" tint="-0.499984740745262"/>
      </left>
      <right style="thin">
        <color theme="2" tint="-0.499984740745262"/>
      </right>
      <top style="medium">
        <color indexed="64"/>
      </top>
      <bottom style="medium">
        <color indexed="64"/>
      </bottom>
      <diagonal/>
    </border>
    <border>
      <left style="thin">
        <color theme="2" tint="-0.499984740745262"/>
      </left>
      <right style="medium">
        <color indexed="64"/>
      </right>
      <top style="medium">
        <color indexed="64"/>
      </top>
      <bottom style="medium">
        <color indexed="64"/>
      </bottom>
      <diagonal/>
    </border>
  </borders>
  <cellStyleXfs count="7">
    <xf numFmtId="0" fontId="0" fillId="0" borderId="0"/>
    <xf numFmtId="0" fontId="4" fillId="0" borderId="0" applyNumberFormat="0" applyFill="0" applyBorder="0" applyAlignment="0" applyProtection="0"/>
    <xf numFmtId="0" fontId="6" fillId="0" borderId="0"/>
    <xf numFmtId="0" fontId="11" fillId="0" borderId="0"/>
    <xf numFmtId="0" fontId="14" fillId="0" borderId="0"/>
    <xf numFmtId="0" fontId="6" fillId="0" borderId="0"/>
    <xf numFmtId="0" fontId="7" fillId="0" borderId="0"/>
  </cellStyleXfs>
  <cellXfs count="140">
    <xf numFmtId="0" fontId="0" fillId="0" borderId="0" xfId="0"/>
    <xf numFmtId="0" fontId="7" fillId="0" borderId="0" xfId="0" applyFont="1"/>
    <xf numFmtId="0" fontId="6" fillId="0" borderId="0" xfId="2"/>
    <xf numFmtId="0" fontId="6" fillId="0" borderId="7" xfId="2" applyBorder="1"/>
    <xf numFmtId="0" fontId="17" fillId="4" borderId="0" xfId="2" applyFont="1" applyFill="1"/>
    <xf numFmtId="0" fontId="6" fillId="4" borderId="0" xfId="2" applyFill="1"/>
    <xf numFmtId="0" fontId="19" fillId="4" borderId="0" xfId="2" applyFont="1" applyFill="1" applyAlignment="1">
      <alignment horizontal="right" vertical="top"/>
    </xf>
    <xf numFmtId="0" fontId="10" fillId="0" borderId="6" xfId="2" applyFont="1" applyBorder="1"/>
    <xf numFmtId="0" fontId="19" fillId="0" borderId="11" xfId="2" applyFont="1" applyBorder="1" applyAlignment="1">
      <alignment horizontal="right" vertical="top"/>
    </xf>
    <xf numFmtId="0" fontId="19" fillId="0" borderId="8" xfId="2" applyFont="1" applyBorder="1" applyAlignment="1">
      <alignment horizontal="right" vertical="top"/>
    </xf>
    <xf numFmtId="0" fontId="3" fillId="0" borderId="0" xfId="2" applyFont="1"/>
    <xf numFmtId="0" fontId="0" fillId="0" borderId="0" xfId="0" applyAlignment="1">
      <alignment vertical="center"/>
    </xf>
    <xf numFmtId="0" fontId="21" fillId="4" borderId="0" xfId="2" applyFont="1" applyFill="1" applyAlignment="1">
      <alignment horizontal="right" vertical="top"/>
    </xf>
    <xf numFmtId="0" fontId="15" fillId="5" borderId="6" xfId="2" applyFont="1" applyFill="1" applyBorder="1"/>
    <xf numFmtId="0" fontId="0" fillId="6" borderId="0" xfId="0" applyFill="1"/>
    <xf numFmtId="0" fontId="26" fillId="6" borderId="0" xfId="0" applyFont="1" applyFill="1"/>
    <xf numFmtId="0" fontId="0" fillId="5" borderId="0" xfId="0" applyFill="1"/>
    <xf numFmtId="0" fontId="26" fillId="5" borderId="0" xfId="0" applyFont="1" applyFill="1"/>
    <xf numFmtId="0" fontId="27" fillId="0" borderId="0" xfId="0" applyFont="1"/>
    <xf numFmtId="0" fontId="0" fillId="7" borderId="0" xfId="0" applyFill="1"/>
    <xf numFmtId="0" fontId="28" fillId="7" borderId="0" xfId="0" applyFont="1" applyFill="1" applyAlignment="1">
      <alignment vertical="center"/>
    </xf>
    <xf numFmtId="0" fontId="0" fillId="2" borderId="0" xfId="0" applyFill="1"/>
    <xf numFmtId="0" fontId="7" fillId="2" borderId="0" xfId="0" applyFont="1" applyFill="1"/>
    <xf numFmtId="0" fontId="34" fillId="8" borderId="13" xfId="0" applyFont="1" applyFill="1" applyBorder="1" applyAlignment="1">
      <alignment horizontal="left" vertical="center" wrapText="1"/>
    </xf>
    <xf numFmtId="0" fontId="34" fillId="8" borderId="16" xfId="0" applyFont="1" applyFill="1" applyBorder="1" applyAlignment="1">
      <alignment horizontal="left" vertical="center" wrapText="1"/>
    </xf>
    <xf numFmtId="0" fontId="36" fillId="7" borderId="0" xfId="0" applyFont="1" applyFill="1" applyAlignment="1">
      <alignment horizontal="right"/>
    </xf>
    <xf numFmtId="0" fontId="37" fillId="7" borderId="0" xfId="0" applyFont="1" applyFill="1" applyAlignment="1">
      <alignment horizontal="right" wrapText="1"/>
    </xf>
    <xf numFmtId="0" fontId="38" fillId="7" borderId="0" xfId="0" applyFont="1" applyFill="1" applyAlignment="1">
      <alignment horizontal="left"/>
    </xf>
    <xf numFmtId="0" fontId="34" fillId="0" borderId="0" xfId="0" applyFont="1" applyAlignment="1">
      <alignment horizontal="left" vertical="center" wrapText="1"/>
    </xf>
    <xf numFmtId="0" fontId="39" fillId="0" borderId="0" xfId="0" applyFont="1" applyAlignment="1">
      <alignment horizontal="left" vertical="center" wrapText="1"/>
    </xf>
    <xf numFmtId="0" fontId="40" fillId="7" borderId="0" xfId="0" applyFont="1" applyFill="1" applyAlignment="1">
      <alignment horizontal="left" vertical="center"/>
    </xf>
    <xf numFmtId="0" fontId="0" fillId="0" borderId="15" xfId="0" applyBorder="1" applyAlignment="1">
      <alignment vertical="center" wrapText="1"/>
    </xf>
    <xf numFmtId="0" fontId="39" fillId="0" borderId="0" xfId="0" applyFont="1"/>
    <xf numFmtId="0" fontId="3" fillId="0" borderId="0" xfId="2" applyFont="1" applyAlignment="1">
      <alignment vertical="top"/>
    </xf>
    <xf numFmtId="0" fontId="6" fillId="0" borderId="12" xfId="2" applyBorder="1"/>
    <xf numFmtId="0" fontId="10" fillId="0" borderId="0" xfId="2" applyFont="1" applyAlignment="1">
      <alignment vertical="top" wrapText="1"/>
    </xf>
    <xf numFmtId="0" fontId="3" fillId="0" borderId="0" xfId="2" applyFont="1" applyAlignment="1">
      <alignment vertical="top" wrapText="1"/>
    </xf>
    <xf numFmtId="0" fontId="6" fillId="0" borderId="10" xfId="2" applyBorder="1"/>
    <xf numFmtId="0" fontId="21" fillId="0" borderId="0" xfId="2" applyFont="1" applyAlignment="1">
      <alignment horizontal="right" vertical="top"/>
    </xf>
    <xf numFmtId="0" fontId="18" fillId="0" borderId="0" xfId="2" applyFont="1" applyAlignment="1">
      <alignment horizontal="left" vertical="top" wrapText="1"/>
    </xf>
    <xf numFmtId="0" fontId="7" fillId="0" borderId="0" xfId="2" applyFont="1" applyAlignment="1">
      <alignment vertical="top" wrapText="1"/>
    </xf>
    <xf numFmtId="0" fontId="10" fillId="5" borderId="6" xfId="2" applyFont="1" applyFill="1" applyBorder="1"/>
    <xf numFmtId="0" fontId="35" fillId="5" borderId="5" xfId="2" applyFont="1" applyFill="1" applyBorder="1"/>
    <xf numFmtId="0" fontId="0" fillId="0" borderId="0" xfId="0" applyAlignment="1">
      <alignment wrapText="1"/>
    </xf>
    <xf numFmtId="0" fontId="0" fillId="2" borderId="0" xfId="0" applyFill="1" applyAlignment="1">
      <alignment wrapText="1"/>
    </xf>
    <xf numFmtId="0" fontId="0" fillId="0" borderId="14" xfId="0" applyBorder="1" applyAlignment="1">
      <alignment vertical="center" wrapText="1"/>
    </xf>
    <xf numFmtId="0" fontId="39" fillId="2" borderId="0" xfId="0" applyFont="1" applyFill="1" applyAlignment="1">
      <alignment horizontal="center" vertical="center" readingOrder="1"/>
    </xf>
    <xf numFmtId="0" fontId="42" fillId="2" borderId="0" xfId="0" applyFont="1" applyFill="1" applyAlignment="1">
      <alignment wrapText="1"/>
    </xf>
    <xf numFmtId="0" fontId="0" fillId="7" borderId="0" xfId="0" applyFill="1" applyAlignment="1">
      <alignment horizontal="center" wrapText="1"/>
    </xf>
    <xf numFmtId="0" fontId="0" fillId="0" borderId="0" xfId="0" applyAlignment="1">
      <alignment horizontal="center" wrapText="1"/>
    </xf>
    <xf numFmtId="0" fontId="0" fillId="7" borderId="0" xfId="0" applyFill="1" applyAlignment="1">
      <alignment wrapText="1"/>
    </xf>
    <xf numFmtId="0" fontId="0" fillId="7" borderId="0" xfId="0" applyFill="1" applyAlignment="1">
      <alignment vertical="center"/>
    </xf>
    <xf numFmtId="0" fontId="0" fillId="2" borderId="0" xfId="0" applyFill="1" applyAlignment="1">
      <alignment vertical="center"/>
    </xf>
    <xf numFmtId="0" fontId="42" fillId="2" borderId="0" xfId="0" applyFont="1" applyFill="1" applyAlignment="1">
      <alignment vertical="center"/>
    </xf>
    <xf numFmtId="0" fontId="43" fillId="7" borderId="0" xfId="0" applyFont="1" applyFill="1" applyAlignment="1">
      <alignment vertical="center"/>
    </xf>
    <xf numFmtId="0" fontId="3" fillId="0" borderId="0" xfId="2" applyFont="1" applyAlignment="1">
      <alignment horizontal="left" vertical="top" wrapText="1"/>
    </xf>
    <xf numFmtId="0" fontId="3" fillId="0" borderId="9" xfId="2" applyFont="1" applyBorder="1" applyAlignment="1">
      <alignment horizontal="left" vertical="top" wrapText="1"/>
    </xf>
    <xf numFmtId="0" fontId="0" fillId="10" borderId="15" xfId="0" applyFill="1" applyBorder="1" applyAlignment="1">
      <alignment wrapText="1"/>
    </xf>
    <xf numFmtId="0" fontId="0" fillId="9" borderId="20" xfId="0" applyFill="1" applyBorder="1" applyAlignment="1" applyProtection="1">
      <alignment horizontal="left" vertical="center" wrapText="1"/>
      <protection locked="0"/>
    </xf>
    <xf numFmtId="0" fontId="0" fillId="10" borderId="14" xfId="0" applyFill="1" applyBorder="1" applyAlignment="1">
      <alignment wrapText="1"/>
    </xf>
    <xf numFmtId="0" fontId="7" fillId="4" borderId="0" xfId="2" applyFont="1" applyFill="1" applyAlignment="1">
      <alignment vertical="top"/>
    </xf>
    <xf numFmtId="0" fontId="19" fillId="0" borderId="0" xfId="2" applyFont="1" applyAlignment="1">
      <alignment horizontal="left" vertical="top" wrapText="1"/>
    </xf>
    <xf numFmtId="0" fontId="0" fillId="0" borderId="20" xfId="0" applyBorder="1" applyAlignment="1">
      <alignment vertical="center" wrapText="1"/>
    </xf>
    <xf numFmtId="0" fontId="0" fillId="0" borderId="25" xfId="0"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35" fillId="5" borderId="31" xfId="0" applyFont="1" applyFill="1" applyBorder="1" applyAlignment="1">
      <alignment horizontal="center" vertical="center" wrapText="1"/>
    </xf>
    <xf numFmtId="0" fontId="35" fillId="5" borderId="32" xfId="0" applyFont="1" applyFill="1" applyBorder="1" applyAlignment="1">
      <alignment horizontal="center" vertical="center" wrapText="1"/>
    </xf>
    <xf numFmtId="0" fontId="35" fillId="5" borderId="33" xfId="0" applyFont="1" applyFill="1" applyBorder="1" applyAlignment="1">
      <alignment horizontal="center" vertical="center" wrapText="1"/>
    </xf>
    <xf numFmtId="0" fontId="6" fillId="0" borderId="15" xfId="0" applyFont="1" applyBorder="1" applyAlignment="1">
      <alignment vertical="center" wrapText="1"/>
    </xf>
    <xf numFmtId="0" fontId="6" fillId="0" borderId="0" xfId="0" applyFont="1"/>
    <xf numFmtId="0" fontId="6" fillId="2" borderId="0" xfId="0" applyFont="1" applyFill="1"/>
    <xf numFmtId="0" fontId="6" fillId="7" borderId="0" xfId="0" applyFont="1" applyFill="1"/>
    <xf numFmtId="0" fontId="6" fillId="0" borderId="14" xfId="0" applyFont="1" applyBorder="1" applyAlignment="1">
      <alignment vertical="center" wrapText="1"/>
    </xf>
    <xf numFmtId="0" fontId="6" fillId="0" borderId="20" xfId="0" applyFont="1" applyBorder="1" applyAlignment="1">
      <alignment vertical="center" wrapText="1"/>
    </xf>
    <xf numFmtId="0" fontId="6" fillId="0" borderId="25" xfId="0" applyFont="1" applyBorder="1" applyAlignment="1">
      <alignment vertical="center" wrapText="1"/>
    </xf>
    <xf numFmtId="0" fontId="1"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0" fillId="5" borderId="1" xfId="0" applyFill="1" applyBorder="1" applyAlignment="1">
      <alignment vertical="center" wrapText="1"/>
    </xf>
    <xf numFmtId="0" fontId="3" fillId="0" borderId="26" xfId="0" applyFont="1" applyBorder="1" applyAlignment="1">
      <alignment vertical="center" wrapText="1"/>
    </xf>
    <xf numFmtId="0" fontId="0" fillId="0" borderId="26" xfId="0" applyBorder="1" applyAlignment="1">
      <alignment vertical="center"/>
    </xf>
    <xf numFmtId="0" fontId="0" fillId="0" borderId="26" xfId="0" applyBorder="1" applyAlignment="1">
      <alignment vertical="center" wrapText="1"/>
    </xf>
    <xf numFmtId="0" fontId="3" fillId="0" borderId="26" xfId="2" applyFont="1" applyBorder="1" applyAlignment="1">
      <alignment vertical="center" wrapText="1"/>
    </xf>
    <xf numFmtId="0" fontId="20" fillId="0" borderId="26" xfId="0" applyFont="1" applyBorder="1" applyAlignment="1">
      <alignment vertical="center" wrapText="1"/>
    </xf>
    <xf numFmtId="0" fontId="3" fillId="0" borderId="26" xfId="1" applyFont="1" applyFill="1" applyBorder="1" applyAlignment="1" applyProtection="1">
      <alignment vertical="center" wrapText="1"/>
    </xf>
    <xf numFmtId="0" fontId="20" fillId="0" borderId="2" xfId="0" applyFont="1" applyBorder="1" applyAlignment="1">
      <alignment vertical="center" wrapText="1"/>
    </xf>
    <xf numFmtId="0" fontId="3" fillId="0" borderId="1" xfId="0" applyFont="1" applyBorder="1" applyAlignment="1">
      <alignment vertical="center" wrapText="1"/>
    </xf>
    <xf numFmtId="0" fontId="5" fillId="0" borderId="1" xfId="1" applyFont="1" applyFill="1" applyBorder="1" applyAlignment="1" applyProtection="1">
      <alignment vertical="center" wrapText="1"/>
    </xf>
    <xf numFmtId="0" fontId="3" fillId="0" borderId="1" xfId="1" applyFont="1" applyFill="1" applyBorder="1" applyAlignment="1" applyProtection="1">
      <alignment vertical="center" wrapText="1"/>
    </xf>
    <xf numFmtId="0" fontId="3" fillId="0" borderId="2" xfId="1" applyFont="1" applyFill="1" applyBorder="1" applyAlignment="1" applyProtection="1">
      <alignment vertical="center" wrapText="1"/>
    </xf>
    <xf numFmtId="0" fontId="3" fillId="0" borderId="2" xfId="2" applyFont="1" applyBorder="1" applyAlignment="1">
      <alignment vertical="center" wrapText="1"/>
    </xf>
    <xf numFmtId="0" fontId="5" fillId="0" borderId="2" xfId="1" applyFont="1" applyFill="1" applyBorder="1" applyAlignment="1" applyProtection="1">
      <alignment vertical="center" wrapText="1"/>
    </xf>
    <xf numFmtId="0" fontId="4" fillId="0" borderId="2" xfId="1" applyBorder="1" applyAlignment="1" applyProtection="1">
      <alignment vertical="center" wrapText="1"/>
    </xf>
    <xf numFmtId="0" fontId="4" fillId="0" borderId="2" xfId="1" applyFill="1" applyBorder="1" applyAlignment="1" applyProtection="1">
      <alignment vertical="center" wrapText="1"/>
    </xf>
    <xf numFmtId="0" fontId="0" fillId="0" borderId="2" xfId="0" applyBorder="1" applyAlignment="1">
      <alignment vertical="center"/>
    </xf>
    <xf numFmtId="0" fontId="0" fillId="0" borderId="2" xfId="0" applyBorder="1" applyAlignment="1">
      <alignment vertical="center" wrapText="1"/>
    </xf>
    <xf numFmtId="0" fontId="47" fillId="0" borderId="2" xfId="0" applyFont="1" applyBorder="1" applyAlignment="1">
      <alignment vertical="center" wrapText="1"/>
    </xf>
    <xf numFmtId="0" fontId="7" fillId="0" borderId="2" xfId="0" applyFont="1" applyBorder="1" applyAlignment="1">
      <alignment vertical="center" wrapText="1"/>
    </xf>
    <xf numFmtId="0" fontId="0" fillId="0" borderId="3" xfId="0" applyBorder="1" applyAlignment="1">
      <alignment vertical="center"/>
    </xf>
    <xf numFmtId="0" fontId="7" fillId="0" borderId="2" xfId="0" applyFont="1" applyBorder="1" applyAlignment="1">
      <alignment vertical="center"/>
    </xf>
    <xf numFmtId="0" fontId="0" fillId="9" borderId="14" xfId="0" applyFill="1" applyBorder="1" applyAlignment="1" applyProtection="1">
      <alignment horizontal="left" vertical="center" wrapText="1"/>
      <protection locked="0"/>
    </xf>
    <xf numFmtId="0" fontId="7" fillId="9" borderId="15" xfId="0" applyFont="1" applyFill="1" applyBorder="1" applyAlignment="1" applyProtection="1">
      <alignment horizontal="left" vertical="center" wrapText="1"/>
      <protection locked="0"/>
    </xf>
    <xf numFmtId="0" fontId="0" fillId="9" borderId="15" xfId="0" applyFill="1" applyBorder="1" applyAlignment="1" applyProtection="1">
      <alignment wrapText="1"/>
      <protection locked="0"/>
    </xf>
    <xf numFmtId="0" fontId="0" fillId="9" borderId="15" xfId="0" applyFill="1" applyBorder="1" applyAlignment="1" applyProtection="1">
      <alignment horizontal="left" vertical="center" wrapText="1"/>
      <protection locked="0"/>
    </xf>
    <xf numFmtId="0" fontId="7" fillId="0" borderId="0" xfId="6" applyAlignment="1">
      <alignment vertical="center"/>
    </xf>
    <xf numFmtId="0" fontId="15" fillId="3" borderId="0" xfId="5" applyFont="1" applyFill="1" applyAlignment="1">
      <alignment horizontal="left" vertical="center"/>
    </xf>
    <xf numFmtId="0" fontId="15" fillId="3" borderId="0" xfId="5" applyFont="1" applyFill="1" applyAlignment="1">
      <alignment vertical="center"/>
    </xf>
    <xf numFmtId="0" fontId="6" fillId="0" borderId="0" xfId="5" applyAlignment="1">
      <alignment vertical="center"/>
    </xf>
    <xf numFmtId="0" fontId="15" fillId="3" borderId="4" xfId="5" applyFont="1" applyFill="1" applyBorder="1" applyAlignment="1">
      <alignment vertical="center"/>
    </xf>
    <xf numFmtId="0" fontId="15" fillId="3" borderId="18" xfId="5" applyFont="1" applyFill="1" applyBorder="1" applyAlignment="1">
      <alignment vertical="center"/>
    </xf>
    <xf numFmtId="0" fontId="16" fillId="0" borderId="4" xfId="5" applyFont="1" applyBorder="1" applyAlignment="1">
      <alignment horizontal="center" vertical="center" wrapText="1"/>
    </xf>
    <xf numFmtId="0" fontId="16" fillId="0" borderId="4" xfId="5" applyFont="1" applyBorder="1" applyAlignment="1">
      <alignment vertical="center"/>
    </xf>
    <xf numFmtId="0" fontId="16" fillId="0" borderId="18" xfId="5" applyFont="1" applyBorder="1" applyAlignment="1">
      <alignment vertical="center"/>
    </xf>
    <xf numFmtId="0" fontId="10" fillId="2" borderId="17" xfId="6" applyFont="1" applyFill="1" applyBorder="1" applyAlignment="1">
      <alignment horizontal="center" vertical="center" wrapText="1"/>
    </xf>
    <xf numFmtId="0" fontId="7" fillId="0" borderId="0" xfId="6"/>
    <xf numFmtId="9" fontId="7" fillId="0" borderId="0" xfId="6" applyNumberFormat="1" applyAlignment="1">
      <alignment vertical="center"/>
    </xf>
    <xf numFmtId="0" fontId="18" fillId="0" borderId="0" xfId="6" applyFont="1" applyAlignment="1">
      <alignment vertical="center"/>
    </xf>
    <xf numFmtId="0" fontId="7" fillId="0" borderId="0" xfId="6" applyAlignment="1">
      <alignment vertical="center" wrapText="1"/>
    </xf>
    <xf numFmtId="0" fontId="10" fillId="0" borderId="0" xfId="6" applyFont="1" applyAlignment="1">
      <alignment horizontal="center" vertical="center" wrapText="1"/>
    </xf>
    <xf numFmtId="0" fontId="16" fillId="0" borderId="0" xfId="5" applyFont="1" applyAlignment="1">
      <alignment vertical="center"/>
    </xf>
    <xf numFmtId="0" fontId="16" fillId="0" borderId="4" xfId="5" applyFont="1" applyBorder="1" applyAlignment="1">
      <alignment vertical="center" wrapText="1"/>
    </xf>
    <xf numFmtId="0" fontId="16" fillId="0" borderId="18" xfId="5" applyFont="1" applyBorder="1" applyAlignment="1">
      <alignment vertical="center" wrapText="1"/>
    </xf>
    <xf numFmtId="0" fontId="16" fillId="0" borderId="19" xfId="5" applyFont="1" applyBorder="1" applyAlignment="1">
      <alignment vertical="center"/>
    </xf>
    <xf numFmtId="0" fontId="6" fillId="0" borderId="0" xfId="5" applyAlignment="1">
      <alignment horizontal="center" vertical="center"/>
    </xf>
    <xf numFmtId="0" fontId="44" fillId="0" borderId="0" xfId="6" applyFont="1" applyAlignment="1">
      <alignment horizontal="left" vertical="center" wrapText="1"/>
    </xf>
    <xf numFmtId="0" fontId="3" fillId="0" borderId="0" xfId="2" applyFont="1" applyAlignment="1">
      <alignment horizontal="left" vertical="top" wrapText="1"/>
    </xf>
    <xf numFmtId="0" fontId="6" fillId="0" borderId="0" xfId="2" applyAlignment="1">
      <alignment horizontal="center"/>
    </xf>
    <xf numFmtId="0" fontId="18" fillId="4" borderId="0" xfId="2" applyFont="1" applyFill="1" applyAlignment="1">
      <alignment horizontal="left" vertical="top" wrapText="1"/>
    </xf>
    <xf numFmtId="0" fontId="10" fillId="0" borderId="0" xfId="2" applyFont="1" applyAlignment="1">
      <alignment horizontal="left" vertical="top" wrapText="1"/>
    </xf>
    <xf numFmtId="0" fontId="6" fillId="0" borderId="0" xfId="2" applyAlignment="1">
      <alignment horizontal="left" vertical="top" wrapText="1"/>
    </xf>
    <xf numFmtId="0" fontId="32" fillId="5" borderId="0" xfId="0" applyFont="1" applyFill="1" applyAlignment="1">
      <alignment horizontal="center" vertical="center"/>
    </xf>
    <xf numFmtId="0" fontId="40" fillId="11" borderId="21" xfId="0" applyFont="1" applyFill="1" applyBorder="1" applyAlignment="1">
      <alignment horizontal="center" vertical="center"/>
    </xf>
    <xf numFmtId="0" fontId="40" fillId="11" borderId="22" xfId="0" applyFont="1" applyFill="1" applyBorder="1" applyAlignment="1">
      <alignment horizontal="center" vertical="center"/>
    </xf>
    <xf numFmtId="0" fontId="40" fillId="11" borderId="23" xfId="0" applyFont="1" applyFill="1" applyBorder="1" applyAlignment="1">
      <alignment horizontal="center" vertical="center"/>
    </xf>
    <xf numFmtId="0" fontId="40" fillId="11" borderId="28" xfId="0" applyFont="1" applyFill="1" applyBorder="1" applyAlignment="1">
      <alignment horizontal="center" vertical="center"/>
    </xf>
    <xf numFmtId="0" fontId="40" fillId="11" borderId="29" xfId="0" applyFont="1" applyFill="1" applyBorder="1" applyAlignment="1">
      <alignment horizontal="center" vertical="center"/>
    </xf>
    <xf numFmtId="0" fontId="40" fillId="11" borderId="30" xfId="0" applyFont="1" applyFill="1" applyBorder="1" applyAlignment="1">
      <alignment horizontal="center" vertical="center"/>
    </xf>
  </cellXfs>
  <cellStyles count="7">
    <cellStyle name="Lien hypertexte" xfId="1" builtinId="8"/>
    <cellStyle name="Normal" xfId="0" builtinId="0"/>
    <cellStyle name="Normal 2" xfId="4" xr:uid="{E28610CF-A39E-4FE5-A08F-E12911CB034E}"/>
    <cellStyle name="Normal 2 2" xfId="5" xr:uid="{F280E53D-8ADC-44D4-8541-21951D7153CA}"/>
    <cellStyle name="Normal 3" xfId="6" xr:uid="{6B7A8A4C-D402-42B2-883F-3A6996F82A8C}"/>
    <cellStyle name="Normal 3 2" xfId="3" xr:uid="{DA7C00C7-AC61-4416-83A5-EC4F19CA34A2}"/>
    <cellStyle name="Normal 4" xfId="2" xr:uid="{5D1C4E33-78C2-4D34-832A-6B6614AF304F}"/>
  </cellStyles>
  <dxfs count="136">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ertAlign val="baseline"/>
        <sz val="11"/>
        <color auto="1"/>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ertAlign val="baseline"/>
        <sz val="11"/>
        <color auto="1"/>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ertAlign val="baseline"/>
        <sz val="11"/>
        <color auto="1"/>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ertAlign val="baseline"/>
        <sz val="11"/>
        <color auto="1"/>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ertAlign val="baseline"/>
        <sz val="11"/>
        <color auto="1"/>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numFmt numFmtId="0" formatCode="General"/>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style="thin">
          <color rgb="FF7188BA"/>
        </left>
        <right style="thin">
          <color rgb="FF7188BA"/>
        </right>
        <top style="thin">
          <color rgb="FF7188BA"/>
        </top>
        <bottom style="thin">
          <color rgb="FF7188BA"/>
        </bottom>
        <vertical style="thin">
          <color rgb="FF7188BA"/>
        </vertical>
        <horizontal style="thin">
          <color rgb="FF7188BA"/>
        </horizontal>
      </border>
      <protection locked="1" hidden="0"/>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border diagonalUp="0" diagonalDown="0">
        <left/>
        <right style="thin">
          <color rgb="FF7188BA"/>
        </right>
        <top style="thin">
          <color rgb="FF7188BA"/>
        </top>
        <bottom style="thin">
          <color rgb="FF7188BA"/>
        </bottom>
        <vertical style="thin">
          <color rgb="FF7188BA"/>
        </vertical>
        <horizontal style="thin">
          <color rgb="FF7188BA"/>
        </horizontal>
      </border>
      <protection locked="1" hidden="0"/>
    </dxf>
    <dxf>
      <border outline="0">
        <left style="thick">
          <color rgb="FF7188BA"/>
        </left>
        <right style="thin">
          <color rgb="FF7188BA"/>
        </right>
        <top style="thick">
          <color rgb="FF7188BA"/>
        </top>
        <bottom style="thin">
          <color rgb="FF7188BA"/>
        </bottom>
      </border>
    </dxf>
    <dxf>
      <font>
        <b val="0"/>
        <i val="0"/>
        <strike val="0"/>
        <condense val="0"/>
        <extend val="0"/>
        <outline val="0"/>
        <shadow val="0"/>
        <u val="none"/>
        <vertAlign val="baseline"/>
        <sz val="11"/>
        <color auto="1"/>
        <name val="Calibri"/>
        <family val="2"/>
        <scheme val="none"/>
      </font>
      <alignment horizontal="general" vertical="center" textRotation="0" wrapText="1" indent="0" justifyLastLine="0" shrinkToFit="0" readingOrder="0"/>
      <protection locked="1" hidden="0"/>
    </dxf>
    <dxf>
      <border outline="0">
        <bottom style="thick">
          <color rgb="FF7188BA"/>
        </bottom>
      </border>
    </dxf>
    <dxf>
      <font>
        <b/>
        <i val="0"/>
        <strike val="0"/>
        <condense val="0"/>
        <extend val="0"/>
        <outline val="0"/>
        <shadow val="0"/>
        <u val="none"/>
        <vertAlign val="baseline"/>
        <sz val="11"/>
        <color rgb="FF000000"/>
        <name val="Calibri"/>
        <family val="2"/>
        <scheme val="none"/>
      </font>
      <fill>
        <patternFill patternType="solid">
          <fgColor indexed="64"/>
          <bgColor rgb="FF009999"/>
        </patternFill>
      </fill>
      <alignment horizontal="center" vertical="center" textRotation="0" wrapText="1" indent="0" justifyLastLine="0" shrinkToFit="0" readingOrder="0"/>
      <border diagonalUp="0" diagonalDown="0">
        <left style="thin">
          <color rgb="FF7188BA"/>
        </left>
        <right style="thin">
          <color rgb="FF7188BA"/>
        </right>
        <top/>
        <bottom/>
        <vertical style="thin">
          <color rgb="FF7188BA"/>
        </vertical>
        <horizontal style="thin">
          <color rgb="FF7188BA"/>
        </horizontal>
      </border>
      <protection locked="1" hidden="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border diagonalUp="0" diagonalDown="0">
        <left/>
        <right/>
        <top style="thin">
          <color theme="4"/>
        </top>
        <bottom/>
      </border>
      <protection locked="1" hidden="0"/>
    </dxf>
    <dxf>
      <font>
        <b val="0"/>
        <i val="0"/>
        <strike val="0"/>
        <condense val="0"/>
        <extend val="0"/>
        <outline val="0"/>
        <shadow val="0"/>
        <u val="none"/>
        <vertAlign val="baseline"/>
        <sz val="11"/>
        <color theme="1"/>
        <name val="Calibri"/>
        <scheme val="none"/>
      </font>
      <alignment vertical="center" textRotation="0" indent="0" justifyLastLine="0" shrinkToFit="0" readingOrder="0"/>
      <border diagonalUp="0" diagonalDown="0">
        <left/>
        <right/>
        <top style="thin">
          <color theme="4"/>
        </top>
        <bottom/>
      </border>
      <protection locked="1" hidden="0"/>
    </dxf>
    <dxf>
      <font>
        <b val="0"/>
        <i val="0"/>
        <strike val="0"/>
        <condense val="0"/>
        <extend val="0"/>
        <outline val="0"/>
        <shadow val="0"/>
        <u val="none"/>
        <vertAlign val="baseline"/>
        <sz val="11"/>
        <color theme="1"/>
        <name val="Calibri"/>
        <scheme val="none"/>
      </font>
      <numFmt numFmtId="0" formatCode="General"/>
      <alignment horizontal="center" vertical="center" textRotation="0" wrapText="1" indent="0" justifyLastLine="0" shrinkToFit="0" readingOrder="0"/>
      <border diagonalUp="0" diagonalDown="0">
        <left/>
        <right/>
        <top style="thin">
          <color theme="4"/>
        </top>
        <bottom/>
      </border>
      <protection locked="1" hidden="0"/>
    </dxf>
    <dxf>
      <border outline="0">
        <left style="thin">
          <color theme="4"/>
        </left>
        <top style="thin">
          <color theme="4"/>
        </top>
        <bottom style="thin">
          <color theme="4"/>
        </bottom>
      </border>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alignment vertical="center" textRotation="0" indent="0" justifyLastLine="0" shrinkToFit="0" readingOrder="0"/>
      <protection locked="1" hidden="0"/>
    </dxf>
    <dxf>
      <border outline="0">
        <top style="thick">
          <color rgb="FF7188BA"/>
        </top>
      </border>
    </dxf>
    <dxf>
      <alignment vertical="center" textRotation="0" indent="0" justifyLastLine="0" shrinkToFit="0" readingOrder="0"/>
      <protection locked="1" hidden="0"/>
    </dxf>
    <dxf>
      <border outline="0">
        <bottom style="thick">
          <color rgb="FF7188BA"/>
        </bottom>
      </border>
    </dxf>
    <dxf>
      <font>
        <b/>
        <i val="0"/>
        <strike val="0"/>
        <condense val="0"/>
        <extend val="0"/>
        <outline val="0"/>
        <shadow val="0"/>
        <u val="none"/>
        <vertAlign val="baseline"/>
        <sz val="11"/>
        <color rgb="FF000000"/>
        <name val="Calibri"/>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rgb="FF7188BA"/>
        </left>
        <right style="thin">
          <color rgb="FF7188BA"/>
        </right>
        <top/>
        <bottom/>
      </border>
      <protection locked="1" hidden="0"/>
    </dxf>
    <dxf>
      <font>
        <b/>
        <i val="0"/>
        <color theme="0"/>
      </font>
      <fill>
        <patternFill>
          <bgColor rgb="FF7188BA"/>
        </patternFill>
      </fill>
    </dxf>
    <dxf>
      <font>
        <b val="0"/>
        <i val="0"/>
        <color auto="1"/>
      </font>
      <fill>
        <patternFill>
          <bgColor rgb="FFA69F88"/>
        </patternFill>
      </fill>
    </dxf>
    <dxf>
      <font>
        <b/>
        <i val="0"/>
        <color theme="0"/>
      </font>
      <fill>
        <patternFill>
          <bgColor rgb="FF63513D"/>
        </patternFill>
      </fill>
    </dxf>
    <dxf>
      <border>
        <top style="thin">
          <color rgb="FF0070C0"/>
        </top>
        <bottom style="medium">
          <color rgb="FF0070C0"/>
        </bottom>
        <horizontal style="thin">
          <color rgb="FF0070C0"/>
        </horizontal>
      </border>
    </dxf>
    <dxf>
      <font>
        <b/>
        <i val="0"/>
        <color rgb="FF004C97"/>
      </font>
      <fill>
        <patternFill>
          <bgColor theme="0" tint="-0.14996795556505021"/>
        </patternFill>
      </fill>
      <border>
        <left style="medium">
          <color rgb="FF7188BA"/>
        </left>
        <right style="medium">
          <color rgb="FF7188BA"/>
        </right>
        <top style="medium">
          <color rgb="FF7188BA"/>
        </top>
        <bottom style="medium">
          <color rgb="FF7188BA"/>
        </bottom>
      </border>
    </dxf>
    <dxf>
      <border diagonalUp="1">
        <left style="medium">
          <color rgb="FF0070C0"/>
        </left>
        <right style="medium">
          <color rgb="FF0070C0"/>
        </right>
        <top style="medium">
          <color rgb="FF0070C0"/>
        </top>
        <bottom style="medium">
          <color rgb="FF0070C0"/>
        </bottom>
        <diagonal style="medium">
          <color rgb="FF0070C0"/>
        </diagonal>
        <vertical style="thin">
          <color rgb="FF0070C0"/>
        </vertical>
        <horizontal style="thin">
          <color rgb="FF0070C0"/>
        </horizontal>
      </border>
    </dxf>
  </dxfs>
  <tableStyles count="1" defaultTableStyle="TableStyleMedium2" defaultPivotStyle="PivotStyleLight16">
    <tableStyle name="Personnalisé" table="0" count="6" xr9:uid="{3D34EA49-5C2E-485E-9966-BB7BF3AE8E7A}">
      <tableStyleElement type="wholeTable" dxfId="135"/>
      <tableStyleElement type="headerRow" dxfId="134"/>
      <tableStyleElement type="secondRowStripe" dxfId="133"/>
      <tableStyleElement type="firstSubtotalRow" dxfId="132"/>
      <tableStyleElement type="secondSubtotalRow" dxfId="131"/>
      <tableStyleElement type="pageFieldLabels" dxfId="130"/>
    </tableStyle>
  </tableStyles>
  <colors>
    <mruColors>
      <color rgb="FF7188B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301627</xdr:colOff>
      <xdr:row>9</xdr:row>
      <xdr:rowOff>65618</xdr:rowOff>
    </xdr:from>
    <xdr:to>
      <xdr:col>21</xdr:col>
      <xdr:colOff>1016212</xdr:colOff>
      <xdr:row>13</xdr:row>
      <xdr:rowOff>1574379</xdr:rowOff>
    </xdr:to>
    <xdr:pic>
      <xdr:nvPicPr>
        <xdr:cNvPr id="2" name="Image 1">
          <a:extLst>
            <a:ext uri="{FF2B5EF4-FFF2-40B4-BE49-F238E27FC236}">
              <a16:creationId xmlns:a16="http://schemas.microsoft.com/office/drawing/2014/main" id="{00B68B89-39C3-44E1-83A3-5D3C88A0BCC0}"/>
            </a:ext>
          </a:extLst>
        </xdr:cNvPr>
        <xdr:cNvPicPr>
          <a:picLocks noChangeAspect="1"/>
        </xdr:cNvPicPr>
      </xdr:nvPicPr>
      <xdr:blipFill rotWithShape="1">
        <a:blip xmlns:r="http://schemas.openxmlformats.org/officeDocument/2006/relationships" r:embed="rId1"/>
        <a:srcRect l="785" t="46932" r="79909" b="22467"/>
        <a:stretch/>
      </xdr:blipFill>
      <xdr:spPr>
        <a:xfrm>
          <a:off x="6473827" y="2745318"/>
          <a:ext cx="10087185" cy="3124836"/>
        </a:xfrm>
        <a:prstGeom prst="rect">
          <a:avLst/>
        </a:prstGeom>
      </xdr:spPr>
    </xdr:pic>
    <xdr:clientData/>
  </xdr:twoCellAnchor>
  <xdr:twoCellAnchor>
    <xdr:from>
      <xdr:col>8</xdr:col>
      <xdr:colOff>599017</xdr:colOff>
      <xdr:row>14</xdr:row>
      <xdr:rowOff>2540</xdr:rowOff>
    </xdr:from>
    <xdr:to>
      <xdr:col>12</xdr:col>
      <xdr:colOff>474134</xdr:colOff>
      <xdr:row>22</xdr:row>
      <xdr:rowOff>141606</xdr:rowOff>
    </xdr:to>
    <xdr:grpSp>
      <xdr:nvGrpSpPr>
        <xdr:cNvPr id="3" name="Groupe 2">
          <a:extLst>
            <a:ext uri="{FF2B5EF4-FFF2-40B4-BE49-F238E27FC236}">
              <a16:creationId xmlns:a16="http://schemas.microsoft.com/office/drawing/2014/main" id="{84693A89-99C8-4899-8563-6BEF13311BE4}"/>
            </a:ext>
          </a:extLst>
        </xdr:cNvPr>
        <xdr:cNvGrpSpPr/>
      </xdr:nvGrpSpPr>
      <xdr:grpSpPr>
        <a:xfrm>
          <a:off x="5984029" y="5802207"/>
          <a:ext cx="3140498" cy="4687994"/>
          <a:chOff x="5796492" y="5693834"/>
          <a:chExt cx="3298823" cy="194733"/>
        </a:xfrm>
      </xdr:grpSpPr>
      <xdr:cxnSp macro="">
        <xdr:nvCxnSpPr>
          <xdr:cNvPr id="4" name="Connecteur droit avec flèche 3">
            <a:extLst>
              <a:ext uri="{FF2B5EF4-FFF2-40B4-BE49-F238E27FC236}">
                <a16:creationId xmlns:a16="http://schemas.microsoft.com/office/drawing/2014/main" id="{9793E04F-9CEC-3759-0BAD-308A133EBD3A}"/>
              </a:ext>
            </a:extLst>
          </xdr:cNvPr>
          <xdr:cNvCxnSpPr/>
        </xdr:nvCxnSpPr>
        <xdr:spPr>
          <a:xfrm flipV="1">
            <a:off x="9074149" y="5693834"/>
            <a:ext cx="0" cy="193674"/>
          </a:xfrm>
          <a:prstGeom prst="straightConnector1">
            <a:avLst/>
          </a:prstGeom>
          <a:ln w="3810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Connecteur droit 4">
            <a:extLst>
              <a:ext uri="{FF2B5EF4-FFF2-40B4-BE49-F238E27FC236}">
                <a16:creationId xmlns:a16="http://schemas.microsoft.com/office/drawing/2014/main" id="{5396AAFD-3124-64CD-0A9C-6B43E55A023A}"/>
              </a:ext>
            </a:extLst>
          </xdr:cNvPr>
          <xdr:cNvCxnSpPr/>
        </xdr:nvCxnSpPr>
        <xdr:spPr>
          <a:xfrm flipH="1">
            <a:off x="5796492" y="5888567"/>
            <a:ext cx="3298823" cy="0"/>
          </a:xfrm>
          <a:prstGeom prst="line">
            <a:avLst/>
          </a:prstGeom>
          <a:ln w="381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4</xdr:col>
      <xdr:colOff>811741</xdr:colOff>
      <xdr:row>26</xdr:row>
      <xdr:rowOff>0</xdr:rowOff>
    </xdr:from>
    <xdr:to>
      <xdr:col>21</xdr:col>
      <xdr:colOff>439420</xdr:colOff>
      <xdr:row>33</xdr:row>
      <xdr:rowOff>279281</xdr:rowOff>
    </xdr:to>
    <xdr:pic>
      <xdr:nvPicPr>
        <xdr:cNvPr id="6" name="Image 5">
          <a:extLst>
            <a:ext uri="{FF2B5EF4-FFF2-40B4-BE49-F238E27FC236}">
              <a16:creationId xmlns:a16="http://schemas.microsoft.com/office/drawing/2014/main" id="{8E64B4D8-E52A-44A0-A722-3B5D4876D6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32641" y="9058275"/>
          <a:ext cx="13051579" cy="3479680"/>
        </a:xfrm>
        <a:prstGeom prst="rect">
          <a:avLst/>
        </a:prstGeom>
      </xdr:spPr>
    </xdr:pic>
    <xdr:clientData/>
  </xdr:twoCellAnchor>
  <xdr:twoCellAnchor>
    <xdr:from>
      <xdr:col>3</xdr:col>
      <xdr:colOff>312626</xdr:colOff>
      <xdr:row>25</xdr:row>
      <xdr:rowOff>49743</xdr:rowOff>
    </xdr:from>
    <xdr:to>
      <xdr:col>4</xdr:col>
      <xdr:colOff>659341</xdr:colOff>
      <xdr:row>26</xdr:row>
      <xdr:rowOff>211669</xdr:rowOff>
    </xdr:to>
    <xdr:grpSp>
      <xdr:nvGrpSpPr>
        <xdr:cNvPr id="7" name="Groupe 6">
          <a:extLst>
            <a:ext uri="{FF2B5EF4-FFF2-40B4-BE49-F238E27FC236}">
              <a16:creationId xmlns:a16="http://schemas.microsoft.com/office/drawing/2014/main" id="{10B033D3-42FD-44F1-A555-3E284B395922}"/>
            </a:ext>
          </a:extLst>
        </xdr:cNvPr>
        <xdr:cNvGrpSpPr/>
      </xdr:nvGrpSpPr>
      <xdr:grpSpPr>
        <a:xfrm>
          <a:off x="1415198" y="11896303"/>
          <a:ext cx="1375203" cy="609389"/>
          <a:chOff x="1416468" y="9296401"/>
          <a:chExt cx="1366948" cy="620185"/>
        </a:xfrm>
      </xdr:grpSpPr>
      <xdr:cxnSp macro="">
        <xdr:nvCxnSpPr>
          <xdr:cNvPr id="8" name="Connecteur droit avec flèche 7">
            <a:extLst>
              <a:ext uri="{FF2B5EF4-FFF2-40B4-BE49-F238E27FC236}">
                <a16:creationId xmlns:a16="http://schemas.microsoft.com/office/drawing/2014/main" id="{1C00E078-2981-5B3D-CB5C-0E3CD3595122}"/>
              </a:ext>
            </a:extLst>
          </xdr:cNvPr>
          <xdr:cNvCxnSpPr/>
        </xdr:nvCxnSpPr>
        <xdr:spPr>
          <a:xfrm rot="5400000" flipV="1">
            <a:off x="2099942" y="9218591"/>
            <a:ext cx="0" cy="1366948"/>
          </a:xfrm>
          <a:prstGeom prst="straightConnector1">
            <a:avLst/>
          </a:prstGeom>
          <a:ln w="3810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5853C574-EA58-E5BB-D0D7-B9D62AB98F72}"/>
              </a:ext>
            </a:extLst>
          </xdr:cNvPr>
          <xdr:cNvCxnSpPr/>
        </xdr:nvCxnSpPr>
        <xdr:spPr>
          <a:xfrm rot="5400000" flipH="1">
            <a:off x="1113683" y="9606494"/>
            <a:ext cx="620185" cy="0"/>
          </a:xfrm>
          <a:prstGeom prst="line">
            <a:avLst/>
          </a:prstGeom>
          <a:ln w="381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27214</xdr:colOff>
      <xdr:row>20</xdr:row>
      <xdr:rowOff>1961</xdr:rowOff>
    </xdr:from>
    <xdr:to>
      <xdr:col>1</xdr:col>
      <xdr:colOff>554347</xdr:colOff>
      <xdr:row>21</xdr:row>
      <xdr:rowOff>59830</xdr:rowOff>
    </xdr:to>
    <xdr:pic>
      <xdr:nvPicPr>
        <xdr:cNvPr id="2" name="Graphisme 55" descr="Public cible">
          <a:extLst>
            <a:ext uri="{FF2B5EF4-FFF2-40B4-BE49-F238E27FC236}">
              <a16:creationId xmlns:a16="http://schemas.microsoft.com/office/drawing/2014/main" id="{E9196400-03E8-4602-B420-4433DF1DE2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8039" y="5707436"/>
          <a:ext cx="523958" cy="5525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EVASSEUR Cecile" id="{A5509696-1C73-452D-A212-A7F799214FFC}" userId="S::Cecile.Levasseur@ineris.fr::26e65fe3-f729-4a1b-a9e9-cd0c9b0c2f8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F7A6E3-E871-4D62-A593-3538289C0123}" name="Tableau32" displayName="Tableau32" ref="B3:W101" totalsRowShown="0" headerRowDxfId="129" dataDxfId="127" headerRowBorderDxfId="128" tableBorderDxfId="126">
  <autoFilter ref="B3:W101" xr:uid="{D1EB16A1-B9F2-43C4-BEE9-EEC57BE6A971}"/>
  <tableColumns count="22">
    <tableColumn id="1" xr3:uid="{E2494513-8701-4E49-BECC-9599D769BF43}" name="Catégorie" dataDxfId="125"/>
    <tableColumn id="2" xr3:uid="{6EDE57E9-E51F-4E42-99E0-4E72B7ABD48E}" name="Domaine" dataDxfId="124"/>
    <tableColumn id="3" xr3:uid="{6E9E5309-031E-4F9A-B021-9722AB582611}" name="Départements d'intervention" dataDxfId="123"/>
    <tableColumn id="4" xr3:uid="{94C0E6A1-E7DF-439C-B1A8-2D10B5C5ADB0}" name="Toutes_les_regions" dataDxfId="122"/>
    <tableColumn id="5" xr3:uid="{249C3E68-93ED-47C2-9F07-66B34CDBB741}" name="Auvergne_Rhône_Alpes" dataDxfId="121"/>
    <tableColumn id="6" xr3:uid="{18874EB0-AD26-4044-AD22-5BF3C2D5B3FF}" name="Bourgogne_Franche_Comté" dataDxfId="120"/>
    <tableColumn id="7" xr3:uid="{70248CE3-D398-4E01-922B-8797F07A0C68}" name="Bretagne" dataDxfId="119"/>
    <tableColumn id="8" xr3:uid="{9A60C930-C15E-4491-942B-4345EF6E5CA5}" name="Centre_Val_de_Loire" dataDxfId="118"/>
    <tableColumn id="9" xr3:uid="{9D03BE90-D9E5-43D5-8A87-458895439804}" name="Corse" dataDxfId="117"/>
    <tableColumn id="10" xr3:uid="{C0BA09D7-7B9E-4829-BA55-CA434EEBFA3D}" name="Grand_Est" dataDxfId="116"/>
    <tableColumn id="11" xr3:uid="{80A1FC17-96D1-4843-92A7-CD8AD8A00559}" name="Hauts_de_France" dataDxfId="115"/>
    <tableColumn id="12" xr3:uid="{144980CC-494C-469B-B8BB-8FAD16F648F9}" name="Ile_de_France" dataDxfId="114"/>
    <tableColumn id="13" xr3:uid="{2B0B1F3E-5D39-44A9-B09E-C80B3DAA63EF}" name="Normandie" dataDxfId="113"/>
    <tableColumn id="14" xr3:uid="{A81CCCEF-DF96-4E06-A7BE-F9BB9FB0B35E}" name="Nouvelle_Aquitaine" dataDxfId="112"/>
    <tableColumn id="15" xr3:uid="{4AC7468B-63B5-413C-A8D5-8BE301E80E64}" name="Occitanie" dataDxfId="111"/>
    <tableColumn id="16" xr3:uid="{C0DEA524-FF82-4399-B0B3-11E6F6BA481A}" name="Pays_de_la_Loire" dataDxfId="110"/>
    <tableColumn id="17" xr3:uid="{917B9B12-89BB-4A5E-8ED5-D550BB2398F9}" name="Provence_Alpes_Côte_Azur" dataDxfId="109"/>
    <tableColumn id="18" xr3:uid="{8EFCC90C-FB90-4E18-891F-92208C2B0BC6}" name="DROM d'intervention" dataDxfId="108"/>
    <tableColumn id="19" xr3:uid="{C1080CA0-D8A8-421E-9EC8-FB08B841BE57}" name="Type d'astreinte" dataDxfId="107"/>
    <tableColumn id="20" xr3:uid="{2FDF26E6-E27B-40AE-BD73-F82ECF60F510}" name="Matrices prélevées en situation post-accidentelle" dataDxfId="106"/>
    <tableColumn id="21" xr3:uid="{4B35B8BF-FFB7-43AE-B6A0-63CD16EF6E69}" name="Mesures in-situ sur matrices suivantes" dataDxfId="105"/>
    <tableColumn id="22" xr3:uid="{4F3455BF-FE84-4C3D-A0EC-81EFDB3F8646}" name="Matrices analysées" dataDxfId="10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DE8615-68C3-4D75-8037-F1A95C4DB40C}" name="Table_Departements_Regions356" displayName="Table_Departements_Regions356" ref="Z1:AB102" totalsRowShown="0" headerRowDxfId="103" dataDxfId="102" tableBorderDxfId="101">
  <autoFilter ref="Z1:AB102" xr:uid="{809C9E23-1ED5-426F-95AD-8222859838B4}"/>
  <sortState xmlns:xlrd2="http://schemas.microsoft.com/office/spreadsheetml/2017/richdata2" ref="Z2:AB102">
    <sortCondition ref="Z1:Z102"/>
  </sortState>
  <tableColumns count="3">
    <tableColumn id="1" xr3:uid="{1395805F-9FEF-4533-A191-4430590488C5}" name="numero département" dataDxfId="100"/>
    <tableColumn id="2" xr3:uid="{5CF10710-7DAD-4A21-9F9F-1186ACE5912C}" name="nom département" dataDxfId="99"/>
    <tableColumn id="3" xr3:uid="{F481824D-5E98-4B9F-8E49-68F9F98F940E}" name="Région associée" dataDxfId="9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95F166-0267-4DD9-BCC1-97EAC08BDE47}" name="Adherents_RIPA" displayName="Adherents_RIPA" ref="A1:CP96" totalsRowShown="0" headerRowDxfId="97" dataDxfId="95" headerRowBorderDxfId="96" tableBorderDxfId="94">
  <autoFilter ref="A1:CP96" xr:uid="{00000000-0001-0000-0000-000000000000}"/>
  <tableColumns count="94">
    <tableColumn id="91" xr3:uid="{178D58D2-D592-457F-96D1-230AD2258028}" name="Catégorie" dataDxfId="93"/>
    <tableColumn id="92" xr3:uid="{3AC7D5C5-95C1-4936-9B33-116FEAE0C138}" name="Domaine" dataDxfId="92"/>
    <tableColumn id="1" xr3:uid="{D23C9AD4-202D-418D-91EA-5E0781598C6D}" name="Identification par catégorie" dataDxfId="91"/>
    <tableColumn id="2" xr3:uid="{2D862EA0-DF12-4303-BA0E-CD53C9017C5D}" name="Organisme" dataDxfId="72"/>
    <tableColumn id="3" xr3:uid="{0A95F952-7BDA-4AE4-8C44-22E85D96CA1A}" name="Contact (Responsable de l'organisme)" dataDxfId="71">
      <calculatedColumnFormula>F2&amp;" "&amp;G2&amp;" "&amp;CHAR(10)&amp;H2</calculatedColumnFormula>
    </tableColumn>
    <tableColumn id="4" xr3:uid="{95CF9CC1-9C69-4995-BAA4-E3B4C1F3B7EB}" name="Prénom du responsable" dataDxfId="70"/>
    <tableColumn id="5" xr3:uid="{B8721F35-BCA9-495C-B7C2-2A983B90519A}" name="Nom du responsable" dataDxfId="69"/>
    <tableColumn id="6" xr3:uid="{01CE2CFA-6485-45AA-9DF0-177DBA03C5AB}" name="Messagerie électronique :" dataDxfId="68"/>
    <tableColumn id="7" xr3:uid="{4C3CFAA4-19A0-418A-B5E7-608D95871490}" name="Adresse postale" dataDxfId="67">
      <calculatedColumnFormula>J2&amp;CHAR(10)&amp;K2&amp;CHAR(10)&amp;L2&amp;" "&amp;M2&amp;CHAR(10)&amp;Adherents_RIPA[[#This Row],[Téléphone (standard)]]</calculatedColumnFormula>
    </tableColumn>
    <tableColumn id="8" xr3:uid="{8E664267-C3A0-4105-9233-779A367544EC}" name="Numéro et rue" dataDxfId="66"/>
    <tableColumn id="9" xr3:uid="{0DBD63A7-54F1-4FFA-B08B-C459015FE072}" name="Complément d'adresse - BP - ZI" dataDxfId="65"/>
    <tableColumn id="10" xr3:uid="{97CC2A86-721D-421C-BF91-F837EFFD277F}" name="Code Postal" dataDxfId="64"/>
    <tableColumn id="11" xr3:uid="{A42CA222-4EA4-4A9E-AC1C-282211B3446A}" name="Ville" dataDxfId="63"/>
    <tableColumn id="93" xr3:uid="{8AB47D06-9A13-4FE3-9B9D-FDAE6763D5F9}" name="Téléphone (standard)" dataDxfId="62"/>
    <tableColumn id="12" xr3:uid="{2B332E90-CC0B-4C8D-9B42-DD7EA3326E65}" name="Correspondant RIPA" dataDxfId="61">
      <calculatedColumnFormula>P2&amp;" "&amp;Q2&amp;" "&amp;CHAR(10)&amp;R2&amp;CHAR(10)&amp;S2&amp;CHAR(10)&amp;T2</calculatedColumnFormula>
    </tableColumn>
    <tableColumn id="13" xr3:uid="{44131D0D-BCD5-4059-80D7-9C0D98027068}" name="Prénom du correspondant" dataDxfId="60"/>
    <tableColumn id="14" xr3:uid="{B2D74165-1FE6-46F8-A091-A0885FB5490C}" name="Nom du correspondant" dataDxfId="59" dataCellStyle="Lien hypertexte"/>
    <tableColumn id="15" xr3:uid="{D4DCD325-ACB9-4D76-A361-98E71AF2DFF7}" name="6.Téléphone fixe (du correspondant RIPA) :" dataDxfId="58" dataCellStyle="Lien hypertexte"/>
    <tableColumn id="16" xr3:uid="{386A4AE1-2F6D-4E69-B3F9-05EC0C9C7A8D}" name="7.Téléphone portable (du correspondant RIPA) :" dataDxfId="57" dataCellStyle="Normal 4"/>
    <tableColumn id="17" xr3:uid="{BCE2411D-F100-4DAC-AB8B-24A1E9934951}" name="8.Messagerie électronique (du correspondant RIPA) :" dataDxfId="56"/>
    <tableColumn id="18" xr3:uid="{0B031383-80DF-49E0-A539-C1D6A2ED9062}" name="Suppléant RIPA" dataDxfId="55">
      <calculatedColumnFormula>V2&amp;" "&amp;W2&amp;" "&amp;CHAR(10)&amp;X2&amp;CHAR(10)&amp;Y2&amp;CHAR(10)&amp;Z2</calculatedColumnFormula>
    </tableColumn>
    <tableColumn id="19" xr3:uid="{E645FC53-4845-439C-92D0-F9D0766D0EFD}" name="Prénom du suppléant" dataDxfId="54"/>
    <tableColumn id="20" xr3:uid="{09E426F6-8790-4DD5-97F7-DE940C80035A}" name="Nom du suppléant" dataDxfId="53"/>
    <tableColumn id="21" xr3:uid="{53B28F22-C4B6-49A9-9F96-8BD28D0EFEA5}" name="10.Téléphone fixe (du suppléant RIPA) :" dataDxfId="52"/>
    <tableColumn id="22" xr3:uid="{786EDFD2-F3DB-4400-8C9E-FD0425C0CD9A}" name="11.Téléphone portable (du suppléant RIPA) :" dataDxfId="51" dataCellStyle="Lien hypertexte"/>
    <tableColumn id="23" xr3:uid="{A204514C-535C-4BE7-A722-9A30BDF16E82}" name="12.Messagerie électronique (du suppléant RIPA) :" dataDxfId="50" dataCellStyle="Lien hypertexte"/>
    <tableColumn id="24" xr3:uid="{53633610-A81D-4120-B33D-96D1E1E3BF7E}" name="Accréditation/Certification" dataDxfId="49"/>
    <tableColumn id="25" xr3:uid="{852A1FFB-B2DD-4F34-95D6-598D38609A67}" name="Prélèvements sous accréditation sur les matrices environnementales" dataDxfId="48"/>
    <tableColumn id="26" xr3:uid="{8C2B3C4B-88E1-45EF-8CA6-69C0D49410B0}" name="Analyse de PCDD/F et/ou PCB-DL sous accréditation COFRAC dans les matrices suivantes :" dataDxfId="47"/>
    <tableColumn id="27" xr3:uid="{7CA70A9A-FE24-41E2-81C8-1852815D5902}" name="Analyse de PCDD/F et/ou PCB-DL hors accréditation COFRAC dans les matrices suivantes :" dataDxfId="46" dataCellStyle="Normal 4"/>
    <tableColumn id="28" xr3:uid="{0A45DFF4-46AD-4599-BA4C-83B169D01609}" name="Matrices prélevées en situation post-accidentelle" dataDxfId="45"/>
    <tableColumn id="29" xr3:uid="{1418ACD4-783F-46BB-83F7-77E50B33D920}" name="En situation post-accidentelle, votre organisme réalise-t-il des mesures in situ (sur le site) ?" dataDxfId="44" dataCellStyle="Lien hypertexte"/>
    <tableColumn id="30" xr3:uid="{DEC46F6B-852F-4442-90AD-B6F0B566AA14}" name="Mesures in-situ sur matrices" dataDxfId="43" dataCellStyle="Normal 4"/>
    <tableColumn id="31" xr3:uid="{43E56AF5-20C2-42F1-B583-F067BD55C0EB}" name="Mesures météorologiques in-situ" dataDxfId="42"/>
    <tableColumn id="32" xr3:uid="{9727390B-2CAE-4470-A15C-F2F2AF7689E3}" name="Mesures in-situ sur les différentes eaux" dataDxfId="41" dataCellStyle="Lien hypertexte"/>
    <tableColumn id="33" xr3:uid="{CD15A013-B1B3-4642-B1FF-0798563ED790}" name="Mesures in-situ sur les sols et les boues" dataDxfId="40" dataCellStyle="Normal 4"/>
    <tableColumn id="34" xr3:uid="{BF2FAAE8-05F4-435E-817A-B9033AAD87F4}" name="Mesures in-situ sur les sédiments" dataDxfId="39"/>
    <tableColumn id="35" xr3:uid="{D958307E-337B-4563-9147-D11A3E84825F}" name="Mesures in-situ dans l'air" dataDxfId="38"/>
    <tableColumn id="36" xr3:uid="{B6AA7070-F943-4849-BF8C-4DE5994B0B50}" name="Mesures in-situ dans les dépôts atmosphériques" dataDxfId="37"/>
    <tableColumn id="37" xr3:uid="{19296C8F-9530-445B-910F-E30EA62A9D87}" name="Mesures in-situ dans les produits alimentaires" dataDxfId="36"/>
    <tableColumn id="38" xr3:uid="{1C68DC83-E1FB-484E-BF7A-28C430E435EE}" name="Mesures in-situ sur les végétaux" dataDxfId="35"/>
    <tableColumn id="39" xr3:uid="{F00DCA66-F08C-4F9C-8665-4BB539B59D7F}" name="Mesures in-situ sur les lichens" dataDxfId="34"/>
    <tableColumn id="40" xr3:uid="{CFABA985-59E2-43B8-8951-135BDE22B929}" name="Mesures in-situ sur les bryophytes" dataDxfId="33"/>
    <tableColumn id="41" xr3:uid="{2AC85FE9-5FAE-4DD4-92BA-3678658003FB}" name="En situation post-accidentelle, votre organisme réalise-t-il lui-même les analyses dans SON LABORATOIRE INTERNE (par opposition aux sous-traitances analytiques) ?" dataDxfId="32"/>
    <tableColumn id="42" xr3:uid="{13675FF7-9972-44D4-8A95-F582D3674D05}" name="Matrices analysées" dataDxfId="31"/>
    <tableColumn id="43" xr3:uid="{7C7A9197-11E2-40ED-A9B9-5550842A35F2}" name="PARAMETRES POUVANT ETRE ANALYSES au laboratoire de votre organisme dans la matrice &quot;Eaux de surface/souterraines/ consommation&quot;" dataDxfId="30"/>
    <tableColumn id="44" xr3:uid="{E375C1B3-B315-4801-99A3-2ADF3EF2DBE8}" name="PARAMETRES POUVANT ETRE ANALYSES au laboratoire de votre organisme dans la la matrice &quot;Eaux d'extinction&quot;" dataDxfId="29"/>
    <tableColumn id="45" xr3:uid="{E734E6C0-E040-4994-98A4-7B8CB6EA2D74}" name="PARAMETRES POUVANT ETRE ANALYSES au laboratoire de votre organisme dans la matrice &quot;Air&quot;" dataDxfId="28"/>
    <tableColumn id="46" xr3:uid="{571C027A-9C56-473B-B3D2-8231A994B4E3}" name="PARAMETRES POUVANT ETRE ANALYSES au laboratoire de votre organisme dans la matrice &quot;Sols, boues, sédiments&quot;" dataDxfId="27"/>
    <tableColumn id="47" xr3:uid="{95ACB718-0E23-49B3-A180-E79270EEA49F}" name="PARAMETRES POUVANT ETRE ANALYSES au laboratoire de votre organisme dans la matrice &quot;Dépôts atmosphériques&quot;" dataDxfId="26"/>
    <tableColumn id="48" xr3:uid="{181EE518-A7C5-4ADA-85B0-EC7C4289C51F}" name="PARAMETRES POUVANT ETRE ANALYSES au laboratoire de votre organisme dans la matrice &quot;Gaz du sol&quot;" dataDxfId="25"/>
    <tableColumn id="49" xr3:uid="{063F781F-AC4C-44FB-BCF3-8B2ABBB20147}" name="PARAMETRES POUVANT ETRE ANALYSES au laboratoire de votre organisme dans la matrice &quot;Produits alimentaires&quot;" dataDxfId="24"/>
    <tableColumn id="50" xr3:uid="{BEA68865-7927-4C94-B41F-1E787DA99D9C}" name="PARAMETRES POUVANT ETRE ANALYSES au laboratoire de votre organisme dans la matrice &quot;Végétaux&quot;" dataDxfId="23"/>
    <tableColumn id="51" xr3:uid="{72F4A174-2BC4-4C43-BFA8-689DEDBB8855}" name="PARAMETRES POUVANT ETRE ANALYSES au laboratoire de votre organisme dans la matrice &quot;Lichens&quot;" dataDxfId="22"/>
    <tableColumn id="52" xr3:uid="{D087190A-294D-464B-97AE-DDD9BE28A866}" name="PARAMETRES POUVANT ETRE ANALYSES au laboratoire de votre organisme dans la matrice &quot;Bryophytes&quot;" dataDxfId="21"/>
    <tableColumn id="53" xr3:uid="{1620BD9B-E58D-467C-8FEB-F3FA9107F5A5}" name="Commentaire(s) éventuel(s) sur les analyses réalisées au sein de votre laboratoire interne :" dataDxfId="20"/>
    <tableColumn id="54" xr3:uid="{59D4E838-6FF7-45E6-A6D8-EE978A184B90}" name="Départements" dataDxfId="19"/>
    <tableColumn id="55" xr3:uid="{DB99162C-54C8-4271-BBE6-92E746046510}" name="Départements d'intervention" dataDxfId="18">
      <calculatedColumnFormula>BE2</calculatedColumnFormula>
    </tableColumn>
    <tableColumn id="56" xr3:uid="{996BB7F9-FEEC-42E1-9ED3-779C5064E1BE}" name="Régions d'intervention" dataDxfId="17"/>
    <tableColumn id="57" xr3:uid="{62F4C996-55B5-47E5-B67A-34FBB0CF2CD3}" name="Votre organisme est-il en mesure de prélever en situation d'urgence dans les départements et régions d'outre-mer ?" dataDxfId="16"/>
    <tableColumn id="58" xr3:uid="{818A5521-3163-4627-A0AE-5C744DD04E49}" name="DROM d'intervention" dataDxfId="15"/>
    <tableColumn id="59" xr3:uid="{177094B8-E6D2-4582-9266-C0A053DF91A2}" name="Commentaire(s) :" dataDxfId="14"/>
    <tableColumn id="60" xr3:uid="{941D181A-47BE-4257-AF6C-5057C76A67BB}" name="Astreinte ?" dataDxfId="13"/>
    <tableColumn id="61" xr3:uid="{62147B12-DEEE-4B78-9270-EDF6E942B1F8}" name="Type d'astreinte" dataDxfId="12"/>
    <tableColumn id="62" xr3:uid="{C35AA3E6-C199-48CC-8143-8315C9DD4693}" name="Astreinte prélèvements" dataDxfId="11"/>
    <tableColumn id="63" xr3:uid="{5790DEEC-F448-430C-B5DF-5EABF025C4E8}" name="Astreinte pour la réception des échantillons" dataDxfId="10"/>
    <tableColumn id="64" xr3:uid="{EF58B654-92B7-4E37-95D9-7C690EF9F932}" name="Astreinte pour les analyses" dataDxfId="9"/>
    <tableColumn id="65" xr3:uid="{02A4998D-B6A9-4B3B-802F-5F5F00796205}" name="Téléphone Astreinte n°1" dataDxfId="8"/>
    <tableColumn id="66" xr3:uid="{4296C80C-B668-4F49-9C0F-C1CB0BF039A1}" name="Téléphone Astreinte n°2" dataDxfId="7"/>
    <tableColumn id="67" xr3:uid="{E988ADBB-B36C-4E0F-8F3B-D5A6AB7A4D13}" name="Journées possibles d'intervention sur site" dataDxfId="6"/>
    <tableColumn id="68" xr3:uid="{FCC9A8FB-1C95-4E27-B5E7-7D56ECFA5B43}" name="Horaires d'intervention sur site pour les prélèvements et analyses in-situ du lundi au vendredi" dataDxfId="5"/>
    <tableColumn id="69" xr3:uid="{1CA484EA-B359-45DE-8B72-47845B59089D}" name="Horaires d'intervention sur site pour les prélèvements et mesures in-situ le samedi" dataDxfId="4"/>
    <tableColumn id="70" xr3:uid="{CB0C2746-C9B1-443F-97EE-00039B82560F}" name="Horaires d'intervention sur site pour les prélèvements et mesures in-situ le dimanche" dataDxfId="3"/>
    <tableColumn id="71" xr3:uid="{38015347-D509-4947-96FD-6AD3DE6ED86E}" name="Horaires d'intervention sur site pour les prélèvements et mesures in-situ les jours fériés" dataDxfId="2"/>
    <tableColumn id="72" xr3:uid="{7FD822A1-B7CA-4BD7-B0C1-C3A3B84D9436}" name="Délai d'intervention en Métropole" dataDxfId="1"/>
    <tableColumn id="73" xr3:uid="{0D74587A-F210-4C07-91F5-7AD379710A16}" name="Délai d'intervention dans les DROM" dataDxfId="0"/>
    <tableColumn id="74" xr3:uid="{E4B51E07-EB92-4360-B822-E8B4926193F8}" name="En situation d'urgence en France métropolitaine, quel est le délai d'acheminement au laboratoire d'analyses des échantillons prélevés sur site" dataDxfId="90"/>
    <tableColumn id="75" xr3:uid="{04FAF7AF-E8AC-4D3C-A4B0-6C59D60F2184}" name="En situation d'urgence dans les DROM, quel est le délai d'acheminement au laboratoire d'analyses des échantillons prélevés sur site" dataDxfId="89"/>
    <tableColumn id="76" xr3:uid="{3E1B42EA-9C94-48CA-9BDE-2422A57F7DE7}" name="Commentaire(s) :2" dataDxfId="88"/>
    <tableColumn id="77" xr3:uid="{277A08A8-EBC4-429A-A65A-9896435DB813}" name="Votre organisme participe t-il à des comparaisons interlaboratoires ?" dataDxfId="87"/>
    <tableColumn id="78" xr3:uid="{F65F57A7-7F48-41BB-9611-062ECE023B42}" name="Pour quelles matrices votre organisme participe t-il à des comparaisons interlaboratoires de prélèvements sur site ?" dataDxfId="86"/>
    <tableColumn id="79" xr3:uid="{C8CEBEDC-9F0F-4C65-B43E-C0710214F82B}" name="Pour quelles matrices votre organisme participe t-il à des comparaisons interlaboratoires mesures sur site ?" dataDxfId="85"/>
    <tableColumn id="80" xr3:uid="{F5D47E73-57CB-4992-858C-7EDB0482E530}" name="Pour quelles matrices votre organisme participe t-il à des comparaisons interlaboratoires analytiques (en laboratoire) ?" dataDxfId="84"/>
    <tableColumn id="81" xr3:uid="{3CAE15F1-B184-4EF1-BAAD-59FA857F6AC5}" name="Comparaisons interlaboratoires : paramètres analysés dans la matrice &quot;Eaux de surface&quot;" dataDxfId="83"/>
    <tableColumn id="82" xr3:uid="{0DB949B7-9AB2-4732-A2DE-484FA3DD3F15}" name="Comparaisons interlaboratoires : paramètres analysés dans la matrice &quot;Eaux résiduaires&quot;" dataDxfId="82"/>
    <tableColumn id="83" xr3:uid="{C3EC49F5-E172-4514-AEF5-D0B182A60336}" name="Comparaisons interlaboratoires : paramètres analysés dans la matrice &quot;Sols, boues, sédiments&quot;" dataDxfId="81"/>
    <tableColumn id="84" xr3:uid="{6C0378D3-9711-418D-BE0B-307C4C70B8B5}" name="Comparaisons interlaboratoires : paramètres analysés dans la matrice &quot;Végétaux&quot;" dataDxfId="80"/>
    <tableColumn id="85" xr3:uid="{B6BB6548-DBD1-46C7-9C2D-CF2D58DC4E45}" name="Comparaisons interlaboratoires : paramètres analysés dans la matrice &quot;Air (ambiant, sources fixes, etc)&quot;" dataDxfId="79"/>
    <tableColumn id="86" xr3:uid="{AC5CA684-E67F-4CF6-95E3-E9F284948D60}" name="Parmi les documents suivants, en lien avec le post-accident, quels sont ceux dont vous avez prisconnaissance ?" dataDxfId="78"/>
    <tableColumn id="87" xr3:uid="{94FE1584-E8E2-49E6-9634-E169165DC301}" name="Avez-vous des contraintes qui vous empêcheraient de faire part de votre retour d'expérience lors des réunions d'échanges RIPA, même si les dossiers sont anonymisés ? Et si oui, lesquelles ?" dataDxfId="77"/>
    <tableColumn id="88" xr3:uid="{31E583A5-AB68-4D5F-8D91-F7261318FC6B}" name="Comment envisagez-vous la transmission auprès du donneur d'ordre de la charte d'engagement signée lors d'une intervention RIPA ?" dataDxfId="76"/>
    <tableColumn id="89" xr3:uid="{6472B2F7-A808-470A-9208-1D4B5E2EC058}" name="Quelles sont vos attentes lors des réunions d'échanges du réseau RIPA organisées par l'Ineris ?" dataDxfId="75"/>
    <tableColumn id="90" xr3:uid="{821810F0-B19B-4EAC-A578-29B44F7EAB0C}" name="Commentaire(s) :3" dataDxfId="74"/>
    <tableColumn id="94" xr3:uid="{6D002847-C61D-4254-8D5D-2644C4825729}" name="Autorisation de diffusion de coordonnées téléphoniques sur liste publique RIPA" dataDxfId="73"/>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9" dT="2025-01-20T13:48:16.19" personId="{A5509696-1C73-452D-A212-A7F799214FFC}" id="{E6B65622-F7B1-4858-B351-3AE0C2CF7F72}">
    <text>Dde du 17/01/25 : retrait de l’activité prélèvement. Souhaite se concentrer sur la partie analytique</text>
  </threadedComment>
  <threadedComment ref="C69" dT="2025-01-20T14:03:18.77" personId="{A5509696-1C73-452D-A212-A7F799214FFC}" id="{E3B2DC5E-7634-470C-B2A5-6BB79004B9F5}" parentId="{E6B65622-F7B1-4858-B351-3AE0C2CF7F72}">
    <text>Info de A. Pajot</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sebastien.beaupere@egis-group.com" TargetMode="External"/><Relationship Id="rId18" Type="http://schemas.openxmlformats.org/officeDocument/2006/relationships/hyperlink" Target="mailto:pascale.pradel@apave.com" TargetMode="External"/><Relationship Id="rId26" Type="http://schemas.openxmlformats.org/officeDocument/2006/relationships/hyperlink" Target="mailto:sebastien.beaupere@egis-group.com" TargetMode="External"/><Relationship Id="rId39" Type="http://schemas.openxmlformats.org/officeDocument/2006/relationships/printerSettings" Target="../printerSettings/printerSettings4.bin"/><Relationship Id="rId21" Type="http://schemas.openxmlformats.org/officeDocument/2006/relationships/hyperlink" Target="mailto:airthemis.so@orange.fr" TargetMode="External"/><Relationship Id="rId34" Type="http://schemas.openxmlformats.org/officeDocument/2006/relationships/hyperlink" Target="mailto:martial.gineau@bureauveritas.com;stephane.varignier@bureauveritas.com" TargetMode="External"/><Relationship Id="rId42" Type="http://schemas.openxmlformats.org/officeDocument/2006/relationships/comments" Target="../comments2.xml"/><Relationship Id="rId7" Type="http://schemas.openxmlformats.org/officeDocument/2006/relationships/hyperlink" Target="mailto:t.larcher@tauw.com" TargetMode="External"/><Relationship Id="rId2" Type="http://schemas.openxmlformats.org/officeDocument/2006/relationships/hyperlink" Target="mailto:remi.merlen@evadies.fr" TargetMode="External"/><Relationship Id="rId16" Type="http://schemas.openxmlformats.org/officeDocument/2006/relationships/hyperlink" Target="mailto:anthony.deman@bureauveritas.com;stephane.varignier@bureauveritas.com" TargetMode="External"/><Relationship Id="rId20" Type="http://schemas.openxmlformats.org/officeDocument/2006/relationships/hyperlink" Target="mailto:bruno.fontan@aquabio-conseil.com" TargetMode="External"/><Relationship Id="rId29" Type="http://schemas.openxmlformats.org/officeDocument/2006/relationships/hyperlink" Target="mailto:emoulin@kalienvironnement.com" TargetMode="External"/><Relationship Id="rId41" Type="http://schemas.openxmlformats.org/officeDocument/2006/relationships/table" Target="../tables/table3.xml"/><Relationship Id="rId1" Type="http://schemas.openxmlformats.org/officeDocument/2006/relationships/hyperlink" Target="mailto:remi.merlen@evadies.fr" TargetMode="External"/><Relationship Id="rId6" Type="http://schemas.openxmlformats.org/officeDocument/2006/relationships/hyperlink" Target="mailto:maeliss.jacquin@cd31.fr" TargetMode="External"/><Relationship Id="rId11" Type="http://schemas.openxmlformats.org/officeDocument/2006/relationships/hyperlink" Target="mailto:lucie.chretien@egis-group.com" TargetMode="External"/><Relationship Id="rId24" Type="http://schemas.openxmlformats.org/officeDocument/2006/relationships/hyperlink" Target="mailto:agnes.deltort@cd31.fr" TargetMode="External"/><Relationship Id="rId32" Type="http://schemas.openxmlformats.org/officeDocument/2006/relationships/hyperlink" Target="mailto:jean-marie.delattre@bureauveritas.com;stephane.varignier@bureauveritas.com" TargetMode="External"/><Relationship Id="rId37" Type="http://schemas.openxmlformats.org/officeDocument/2006/relationships/hyperlink" Target="mailto:franck.legros@bureauveritas.com;stephane.varignier@bureauveritas.com" TargetMode="External"/><Relationship Id="rId40" Type="http://schemas.openxmlformats.org/officeDocument/2006/relationships/vmlDrawing" Target="../drawings/vmlDrawing2.vml"/><Relationship Id="rId5" Type="http://schemas.openxmlformats.org/officeDocument/2006/relationships/hyperlink" Target="mailto:franck.clausse@cd31.fr" TargetMode="External"/><Relationship Id="rId15" Type="http://schemas.openxmlformats.org/officeDocument/2006/relationships/hyperlink" Target="mailto:stephane.tcherevatchenkoff@chessepur.com" TargetMode="External"/><Relationship Id="rId23" Type="http://schemas.openxmlformats.org/officeDocument/2006/relationships/hyperlink" Target="mailto:ollongario@ispira.fr" TargetMode="External"/><Relationship Id="rId28" Type="http://schemas.openxmlformats.org/officeDocument/2006/relationships/hyperlink" Target="mailto:g.plassart@envisol.fr" TargetMode="External"/><Relationship Id="rId36" Type="http://schemas.openxmlformats.org/officeDocument/2006/relationships/hyperlink" Target="mailto:florian.david@bureauveritas.com;stephane.varignier@bureauveritas.com" TargetMode="External"/><Relationship Id="rId10" Type="http://schemas.openxmlformats.org/officeDocument/2006/relationships/hyperlink" Target="mailto:a.vallee@tauw.com" TargetMode="External"/><Relationship Id="rId19" Type="http://schemas.openxmlformats.org/officeDocument/2006/relationships/hyperlink" Target="mailto:david.meheust@aquabio-conseil.com" TargetMode="External"/><Relationship Id="rId31" Type="http://schemas.openxmlformats.org/officeDocument/2006/relationships/hyperlink" Target="mailto:Zaher.Makhlouf@bureauveritas.com;stephane.varignier@bureauveritas.com" TargetMode="External"/><Relationship Id="rId4" Type="http://schemas.openxmlformats.org/officeDocument/2006/relationships/hyperlink" Target="mailto:m.dorchies@tauw.com" TargetMode="External"/><Relationship Id="rId9" Type="http://schemas.openxmlformats.org/officeDocument/2006/relationships/hyperlink" Target="mailto:g.lhostette@tauw.com" TargetMode="External"/><Relationship Id="rId14" Type="http://schemas.openxmlformats.org/officeDocument/2006/relationships/hyperlink" Target="mailto:romain.carthagena@egis-group.com" TargetMode="External"/><Relationship Id="rId22" Type="http://schemas.openxmlformats.org/officeDocument/2006/relationships/hyperlink" Target="mailto:jcoquelet@ispira.fr" TargetMode="External"/><Relationship Id="rId27" Type="http://schemas.openxmlformats.org/officeDocument/2006/relationships/hyperlink" Target="mailto:msenouci@kaliair.fr" TargetMode="External"/><Relationship Id="rId30" Type="http://schemas.openxmlformats.org/officeDocument/2006/relationships/hyperlink" Target="mailto:christophe.chauchot@bureauveritas.com;stephane.varignier@bureauveritas.com" TargetMode="External"/><Relationship Id="rId35" Type="http://schemas.openxmlformats.org/officeDocument/2006/relationships/hyperlink" Target="mailto:yann.coqueux@bureauveritas.com;stephane.varignier@bureauveritas.com" TargetMode="External"/><Relationship Id="rId43" Type="http://schemas.microsoft.com/office/2017/10/relationships/threadedComment" Target="../threadedComments/threadedComment1.xml"/><Relationship Id="rId8" Type="http://schemas.openxmlformats.org/officeDocument/2006/relationships/hyperlink" Target="mailto:j.rodriguez@tauw.com" TargetMode="External"/><Relationship Id="rId3" Type="http://schemas.openxmlformats.org/officeDocument/2006/relationships/hyperlink" Target="mailto:nicolas.panizzoli@evadies.fr" TargetMode="External"/><Relationship Id="rId12" Type="http://schemas.openxmlformats.org/officeDocument/2006/relationships/hyperlink" Target="mailto:christian.coste@egis-group.com" TargetMode="External"/><Relationship Id="rId17" Type="http://schemas.openxmlformats.org/officeDocument/2006/relationships/hyperlink" Target="mailto:nicolas.gauthey@apave.com" TargetMode="External"/><Relationship Id="rId25" Type="http://schemas.openxmlformats.org/officeDocument/2006/relationships/hyperlink" Target="mailto:g.lacour@eodd.fr" TargetMode="External"/><Relationship Id="rId33" Type="http://schemas.openxmlformats.org/officeDocument/2006/relationships/hyperlink" Target="mailto:sylvain.lumineau@bureauveritas.com;stephane.varignier@bureauveritas.com" TargetMode="External"/><Relationship Id="rId38" Type="http://schemas.openxmlformats.org/officeDocument/2006/relationships/hyperlink" Target="mailto:remy.cathala@bureauveritas.com;stephane.varignier@bureauverita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2DCE5-4736-4060-A32C-1ACA785FDC2D}">
  <dimension ref="B1:AF124"/>
  <sheetViews>
    <sheetView workbookViewId="0">
      <selection activeCell="P1" sqref="A1:XFD1048576"/>
    </sheetView>
  </sheetViews>
  <sheetFormatPr baseColWidth="10" defaultColWidth="18.8984375" defaultRowHeight="15.6" x14ac:dyDescent="0.3"/>
  <cols>
    <col min="1" max="1" width="3.8984375" style="107" customWidth="1"/>
    <col min="2" max="3" width="18.8984375" style="107"/>
    <col min="4" max="4" width="32.19921875" style="107" bestFit="1" customWidth="1"/>
    <col min="5" max="5" width="23.8984375" style="107" bestFit="1" customWidth="1"/>
    <col min="6" max="6" width="26.3984375" style="107" bestFit="1" customWidth="1"/>
    <col min="7" max="7" width="22.3984375" style="107" bestFit="1" customWidth="1"/>
    <col min="8" max="14" width="18.8984375" style="107"/>
    <col min="15" max="15" width="20.69921875" style="107" bestFit="1" customWidth="1"/>
    <col min="16" max="16" width="20" style="107" bestFit="1" customWidth="1"/>
    <col min="17" max="17" width="18.8984375" style="107"/>
    <col min="18" max="18" width="24.19921875" style="107" bestFit="1" customWidth="1"/>
    <col min="19" max="19" width="18.8984375" style="107"/>
    <col min="20" max="20" width="37.69921875" style="107" bestFit="1" customWidth="1"/>
    <col min="21" max="21" width="21.59765625" style="107" customWidth="1"/>
    <col min="22" max="22" width="40.3984375" style="107" customWidth="1"/>
    <col min="23" max="23" width="49.69921875" style="107" customWidth="1"/>
    <col min="24" max="25" width="18.8984375" style="107"/>
    <col min="26" max="26" width="19.19921875" style="126" customWidth="1"/>
    <col min="27" max="27" width="20.3984375" style="110" bestFit="1" customWidth="1"/>
    <col min="28" max="28" width="22.09765625" style="110" bestFit="1" customWidth="1"/>
    <col min="29" max="30" width="18.8984375" style="110"/>
    <col min="31" max="31" width="14.8984375" style="110" bestFit="1" customWidth="1"/>
    <col min="32" max="32" width="18.8984375" style="110"/>
    <col min="33" max="16384" width="18.8984375" style="107"/>
  </cols>
  <sheetData>
    <row r="1" spans="2:32" ht="100.5" customHeight="1" x14ac:dyDescent="0.3">
      <c r="B1" s="127" t="s">
        <v>1703</v>
      </c>
      <c r="C1" s="127"/>
      <c r="D1" s="127"/>
      <c r="E1" s="127"/>
      <c r="F1" s="127"/>
      <c r="G1" s="127"/>
      <c r="H1" s="127"/>
      <c r="I1" s="127"/>
      <c r="Z1" s="108" t="s">
        <v>1277</v>
      </c>
      <c r="AA1" s="109" t="s">
        <v>1278</v>
      </c>
      <c r="AB1" s="109" t="s">
        <v>1279</v>
      </c>
      <c r="AE1" s="111" t="s">
        <v>1278</v>
      </c>
      <c r="AF1" s="112" t="s">
        <v>1279</v>
      </c>
    </row>
    <row r="2" spans="2:32" x14ac:dyDescent="0.3">
      <c r="B2" s="107" t="s">
        <v>1572</v>
      </c>
      <c r="Z2" s="113">
        <v>10</v>
      </c>
      <c r="AA2" s="114" t="s">
        <v>1303</v>
      </c>
      <c r="AB2" s="114" t="s">
        <v>1299</v>
      </c>
      <c r="AE2" s="110" t="str">
        <f>CONCATENATE(Table_Departements_Regions356[[#This Row],[numero département]]," ",Table_Departements_Regions356[[#This Row],[nom département]])</f>
        <v>10 Aube</v>
      </c>
      <c r="AF2" s="115" t="s">
        <v>1282</v>
      </c>
    </row>
    <row r="3" spans="2:32" ht="29.4" thickBot="1" x14ac:dyDescent="0.35">
      <c r="B3" s="116" t="s">
        <v>1485</v>
      </c>
      <c r="C3" s="116" t="s">
        <v>1486</v>
      </c>
      <c r="D3" s="116" t="s">
        <v>1243</v>
      </c>
      <c r="E3" s="116" t="s">
        <v>1701</v>
      </c>
      <c r="F3" s="116" t="s">
        <v>1527</v>
      </c>
      <c r="G3" s="116" t="s">
        <v>1526</v>
      </c>
      <c r="H3" s="116" t="s">
        <v>1324</v>
      </c>
      <c r="I3" s="116" t="s">
        <v>1524</v>
      </c>
      <c r="J3" s="116" t="s">
        <v>1318</v>
      </c>
      <c r="K3" s="116" t="s">
        <v>1573</v>
      </c>
      <c r="L3" s="116" t="s">
        <v>1521</v>
      </c>
      <c r="M3" s="116" t="s">
        <v>1702</v>
      </c>
      <c r="N3" s="116" t="s">
        <v>1308</v>
      </c>
      <c r="O3" s="116" t="s">
        <v>1522</v>
      </c>
      <c r="P3" s="116" t="s">
        <v>1302</v>
      </c>
      <c r="Q3" s="116" t="s">
        <v>1564</v>
      </c>
      <c r="R3" s="116" t="s">
        <v>1544</v>
      </c>
      <c r="S3" s="116" t="s">
        <v>1244</v>
      </c>
      <c r="T3" s="116" t="s">
        <v>1246</v>
      </c>
      <c r="U3" s="116" t="s">
        <v>1229</v>
      </c>
      <c r="V3" s="116" t="s">
        <v>1231</v>
      </c>
      <c r="W3" s="116" t="s">
        <v>1232</v>
      </c>
      <c r="Z3" s="113">
        <v>11</v>
      </c>
      <c r="AA3" s="114" t="s">
        <v>1304</v>
      </c>
      <c r="AB3" s="114" t="s">
        <v>1302</v>
      </c>
      <c r="AE3" s="110" t="str">
        <f>CONCATENATE(Table_Departements_Regions356[[#This Row],[numero département]]," ",Table_Departements_Regions356[[#This Row],[nom département]])</f>
        <v>11 Aude</v>
      </c>
      <c r="AF3" s="115" t="s">
        <v>1282</v>
      </c>
    </row>
    <row r="4" spans="2:32" ht="16.2" thickTop="1" x14ac:dyDescent="0.3">
      <c r="E4" s="117"/>
      <c r="F4" s="107" t="s">
        <v>1574</v>
      </c>
      <c r="G4" s="107" t="s">
        <v>1575</v>
      </c>
      <c r="H4" s="107" t="s">
        <v>1576</v>
      </c>
      <c r="I4" s="107" t="s">
        <v>1577</v>
      </c>
      <c r="J4" s="107" t="s">
        <v>1578</v>
      </c>
      <c r="K4" s="107" t="s">
        <v>1579</v>
      </c>
      <c r="L4" s="107" t="s">
        <v>1580</v>
      </c>
      <c r="M4" s="107" t="s">
        <v>1581</v>
      </c>
      <c r="N4" s="107" t="s">
        <v>1582</v>
      </c>
      <c r="O4" s="107" t="s">
        <v>1583</v>
      </c>
      <c r="P4" s="107" t="s">
        <v>1584</v>
      </c>
      <c r="Q4" s="107" t="s">
        <v>1585</v>
      </c>
      <c r="R4" s="107" t="s">
        <v>1586</v>
      </c>
      <c r="Z4" s="113">
        <v>12</v>
      </c>
      <c r="AA4" s="114" t="s">
        <v>1305</v>
      </c>
      <c r="AB4" s="114" t="s">
        <v>1302</v>
      </c>
      <c r="AE4" s="110" t="str">
        <f>CONCATENATE(Table_Departements_Regions356[[#This Row],[numero département]]," ",Table_Departements_Regions356[[#This Row],[nom département]])</f>
        <v>12 Aveyron</v>
      </c>
      <c r="AF4" s="115" t="s">
        <v>1282</v>
      </c>
    </row>
    <row r="5" spans="2:32" x14ac:dyDescent="0.3">
      <c r="B5" s="107" t="s">
        <v>1553</v>
      </c>
      <c r="C5" s="107" t="s">
        <v>1536</v>
      </c>
      <c r="D5" s="107" t="s">
        <v>47</v>
      </c>
      <c r="E5" s="117" t="s">
        <v>1476</v>
      </c>
      <c r="F5" s="107" t="s">
        <v>1590</v>
      </c>
      <c r="G5" s="107" t="s">
        <v>1591</v>
      </c>
      <c r="H5" s="107" t="s">
        <v>1592</v>
      </c>
      <c r="I5" s="107" t="s">
        <v>1593</v>
      </c>
      <c r="J5" s="107" t="s">
        <v>1594</v>
      </c>
      <c r="K5" s="107" t="s">
        <v>1595</v>
      </c>
      <c r="L5" s="107" t="s">
        <v>1596</v>
      </c>
      <c r="M5" s="107" t="s">
        <v>1597</v>
      </c>
      <c r="N5" s="107" t="s">
        <v>1598</v>
      </c>
      <c r="O5" s="107" t="s">
        <v>1599</v>
      </c>
      <c r="P5" s="107" t="s">
        <v>1600</v>
      </c>
      <c r="Q5" s="107" t="s">
        <v>1601</v>
      </c>
      <c r="R5" s="107" t="s">
        <v>1602</v>
      </c>
      <c r="S5" s="107" t="s">
        <v>1587</v>
      </c>
      <c r="T5" s="107" t="s">
        <v>247</v>
      </c>
      <c r="U5" s="107" t="s">
        <v>1588</v>
      </c>
      <c r="V5" s="107" t="s">
        <v>1588</v>
      </c>
      <c r="W5" s="107" t="s">
        <v>1588</v>
      </c>
      <c r="Z5" s="113">
        <v>13</v>
      </c>
      <c r="AA5" s="114" t="s">
        <v>1306</v>
      </c>
      <c r="AB5" s="114" t="s">
        <v>1290</v>
      </c>
      <c r="AE5" s="110" t="str">
        <f>CONCATENATE(Table_Departements_Regions356[[#This Row],[numero département]]," ",Table_Departements_Regions356[[#This Row],[nom département]])</f>
        <v>13 Bouches-du-Rhône</v>
      </c>
      <c r="AF5" s="115" t="s">
        <v>1282</v>
      </c>
    </row>
    <row r="6" spans="2:32" x14ac:dyDescent="0.3">
      <c r="B6" s="118" t="s">
        <v>1498</v>
      </c>
      <c r="C6" s="107" t="s">
        <v>1589</v>
      </c>
      <c r="D6" s="107" t="s">
        <v>1574</v>
      </c>
      <c r="E6" s="117" t="s">
        <v>1527</v>
      </c>
      <c r="F6" s="107" t="s">
        <v>1605</v>
      </c>
      <c r="G6" s="107" t="s">
        <v>1606</v>
      </c>
      <c r="H6" s="107" t="s">
        <v>1607</v>
      </c>
      <c r="I6" s="107" t="s">
        <v>1608</v>
      </c>
      <c r="K6" s="107" t="s">
        <v>1609</v>
      </c>
      <c r="L6" s="107" t="s">
        <v>1610</v>
      </c>
      <c r="M6" s="107" t="s">
        <v>1611</v>
      </c>
      <c r="N6" s="107" t="s">
        <v>1612</v>
      </c>
      <c r="O6" s="107" t="s">
        <v>1613</v>
      </c>
      <c r="P6" s="107" t="s">
        <v>1614</v>
      </c>
      <c r="Q6" s="107" t="s">
        <v>1615</v>
      </c>
      <c r="R6" s="107" t="s">
        <v>1616</v>
      </c>
      <c r="S6" s="107" t="s">
        <v>1603</v>
      </c>
      <c r="T6" s="107" t="s">
        <v>1604</v>
      </c>
      <c r="U6" s="107" t="s">
        <v>214</v>
      </c>
      <c r="V6" s="107" t="s">
        <v>214</v>
      </c>
      <c r="W6" s="107" t="s">
        <v>214</v>
      </c>
      <c r="Z6" s="113">
        <v>14</v>
      </c>
      <c r="AA6" s="114" t="s">
        <v>1307</v>
      </c>
      <c r="AB6" s="114" t="s">
        <v>1308</v>
      </c>
      <c r="AE6" s="110" t="str">
        <f>CONCATENATE(Table_Departements_Regions356[[#This Row],[numero département]]," ",Table_Departements_Regions356[[#This Row],[nom département]])</f>
        <v>14 Calvados</v>
      </c>
      <c r="AF6" s="115" t="s">
        <v>1282</v>
      </c>
    </row>
    <row r="7" spans="2:32" x14ac:dyDescent="0.3">
      <c r="B7" s="107" t="s">
        <v>1535</v>
      </c>
      <c r="C7" s="107" t="s">
        <v>1533</v>
      </c>
      <c r="D7" s="107" t="s">
        <v>1580</v>
      </c>
      <c r="E7" s="117" t="s">
        <v>1526</v>
      </c>
      <c r="F7" s="107" t="s">
        <v>1619</v>
      </c>
      <c r="G7" s="107" t="s">
        <v>1620</v>
      </c>
      <c r="H7" s="107" t="s">
        <v>1621</v>
      </c>
      <c r="I7" s="107" t="s">
        <v>1622</v>
      </c>
      <c r="K7" s="107" t="s">
        <v>1623</v>
      </c>
      <c r="L7" s="107" t="s">
        <v>1624</v>
      </c>
      <c r="M7" s="107" t="s">
        <v>1625</v>
      </c>
      <c r="N7" s="107" t="s">
        <v>1626</v>
      </c>
      <c r="O7" s="107" t="s">
        <v>1627</v>
      </c>
      <c r="P7" s="107" t="s">
        <v>1628</v>
      </c>
      <c r="Q7" s="107" t="s">
        <v>1629</v>
      </c>
      <c r="R7" s="107" t="s">
        <v>1630</v>
      </c>
      <c r="S7" s="107" t="s">
        <v>1617</v>
      </c>
      <c r="T7" s="107" t="s">
        <v>621</v>
      </c>
      <c r="U7" s="107" t="s">
        <v>1618</v>
      </c>
      <c r="V7" s="107" t="s">
        <v>1618</v>
      </c>
      <c r="W7" s="107" t="s">
        <v>1618</v>
      </c>
      <c r="Z7" s="113">
        <v>15</v>
      </c>
      <c r="AA7" s="114" t="s">
        <v>1309</v>
      </c>
      <c r="AB7" s="114" t="s">
        <v>1282</v>
      </c>
      <c r="AE7" s="110" t="str">
        <f>CONCATENATE(Table_Departements_Regions356[[#This Row],[numero département]]," ",Table_Departements_Regions356[[#This Row],[nom département]])</f>
        <v>15 Cantal</v>
      </c>
      <c r="AF7" s="115" t="s">
        <v>1282</v>
      </c>
    </row>
    <row r="8" spans="2:32" x14ac:dyDescent="0.3">
      <c r="C8" s="107" t="s">
        <v>1646</v>
      </c>
      <c r="D8" s="107" t="s">
        <v>1590</v>
      </c>
      <c r="E8" s="117" t="s">
        <v>1324</v>
      </c>
      <c r="F8" s="107" t="s">
        <v>1634</v>
      </c>
      <c r="G8" s="107" t="s">
        <v>1635</v>
      </c>
      <c r="I8" s="107" t="s">
        <v>1636</v>
      </c>
      <c r="K8" s="107" t="s">
        <v>1637</v>
      </c>
      <c r="L8" s="107" t="s">
        <v>1638</v>
      </c>
      <c r="M8" s="107" t="s">
        <v>1639</v>
      </c>
      <c r="N8" s="107" t="s">
        <v>1640</v>
      </c>
      <c r="O8" s="107" t="s">
        <v>1641</v>
      </c>
      <c r="P8" s="107" t="s">
        <v>1642</v>
      </c>
      <c r="Q8" s="107" t="s">
        <v>849</v>
      </c>
      <c r="R8" s="107" t="s">
        <v>1643</v>
      </c>
      <c r="S8" s="107" t="s">
        <v>1631</v>
      </c>
      <c r="U8" s="107" t="s">
        <v>1632</v>
      </c>
      <c r="V8" s="107" t="s">
        <v>1633</v>
      </c>
      <c r="W8" s="107" t="s">
        <v>1633</v>
      </c>
      <c r="Z8" s="113">
        <v>16</v>
      </c>
      <c r="AA8" s="114" t="s">
        <v>1310</v>
      </c>
      <c r="AB8" s="114" t="s">
        <v>1311</v>
      </c>
      <c r="AE8" s="110" t="str">
        <f>CONCATENATE(Table_Departements_Regions356[[#This Row],[numero département]]," ",Table_Departements_Regions356[[#This Row],[nom département]])</f>
        <v>16 Charente</v>
      </c>
      <c r="AF8" s="115" t="s">
        <v>1282</v>
      </c>
    </row>
    <row r="9" spans="2:32" x14ac:dyDescent="0.3">
      <c r="D9" s="107" t="s">
        <v>1586</v>
      </c>
      <c r="E9" s="117" t="s">
        <v>1524</v>
      </c>
      <c r="F9" s="107" t="s">
        <v>1647</v>
      </c>
      <c r="G9" s="107" t="s">
        <v>1648</v>
      </c>
      <c r="I9" s="107" t="s">
        <v>1649</v>
      </c>
      <c r="K9" s="107" t="s">
        <v>1650</v>
      </c>
      <c r="M9" s="107" t="s">
        <v>1651</v>
      </c>
      <c r="O9" s="107" t="s">
        <v>1652</v>
      </c>
      <c r="P9" s="107" t="s">
        <v>1653</v>
      </c>
      <c r="R9" s="107" t="s">
        <v>1654</v>
      </c>
      <c r="S9" s="107" t="s">
        <v>1644</v>
      </c>
      <c r="U9" s="107" t="s">
        <v>1633</v>
      </c>
      <c r="V9" s="107" t="s">
        <v>1645</v>
      </c>
      <c r="W9" s="107" t="s">
        <v>1645</v>
      </c>
      <c r="Z9" s="113">
        <v>17</v>
      </c>
      <c r="AA9" s="114" t="s">
        <v>1312</v>
      </c>
      <c r="AB9" s="114" t="s">
        <v>1311</v>
      </c>
      <c r="AE9" s="110" t="str">
        <f>CONCATENATE(Table_Departements_Regions356[[#This Row],[numero département]]," ",Table_Departements_Regions356[[#This Row],[nom département]])</f>
        <v>17 Charente-Maritime</v>
      </c>
      <c r="AF9" s="115" t="s">
        <v>1282</v>
      </c>
    </row>
    <row r="10" spans="2:32" x14ac:dyDescent="0.3">
      <c r="D10" s="107" t="s">
        <v>1602</v>
      </c>
      <c r="E10" s="117" t="s">
        <v>1318</v>
      </c>
      <c r="F10" s="107" t="s">
        <v>1656</v>
      </c>
      <c r="G10" s="107" t="s">
        <v>1657</v>
      </c>
      <c r="K10" s="107" t="s">
        <v>1658</v>
      </c>
      <c r="M10" s="107" t="s">
        <v>1659</v>
      </c>
      <c r="O10" s="107" t="s">
        <v>1660</v>
      </c>
      <c r="P10" s="107" t="s">
        <v>1661</v>
      </c>
      <c r="U10" s="107" t="s">
        <v>1645</v>
      </c>
      <c r="V10" s="107" t="s">
        <v>232</v>
      </c>
      <c r="W10" s="107" t="s">
        <v>232</v>
      </c>
      <c r="Z10" s="113">
        <v>18</v>
      </c>
      <c r="AA10" s="114" t="s">
        <v>1313</v>
      </c>
      <c r="AB10" s="114" t="s">
        <v>1314</v>
      </c>
      <c r="AE10" s="110" t="str">
        <f>CONCATENATE(Table_Departements_Regions356[[#This Row],[numero département]]," ",Table_Departements_Regions356[[#This Row],[nom département]])</f>
        <v>18 Cher</v>
      </c>
      <c r="AF10" s="115" t="s">
        <v>1282</v>
      </c>
    </row>
    <row r="11" spans="2:32" x14ac:dyDescent="0.3">
      <c r="D11" s="107" t="s">
        <v>1616</v>
      </c>
      <c r="E11" s="117" t="s">
        <v>1573</v>
      </c>
      <c r="F11" s="107" t="s">
        <v>1663</v>
      </c>
      <c r="G11" s="107" t="s">
        <v>1664</v>
      </c>
      <c r="K11" s="107" t="s">
        <v>1665</v>
      </c>
      <c r="M11" s="107" t="s">
        <v>1666</v>
      </c>
      <c r="O11" s="107" t="s">
        <v>1667</v>
      </c>
      <c r="P11" s="107" t="s">
        <v>1668</v>
      </c>
      <c r="U11" s="107" t="s">
        <v>232</v>
      </c>
      <c r="V11" s="107" t="s">
        <v>661</v>
      </c>
      <c r="W11" s="107" t="s">
        <v>661</v>
      </c>
      <c r="Z11" s="113">
        <v>19</v>
      </c>
      <c r="AA11" s="114" t="s">
        <v>1315</v>
      </c>
      <c r="AB11" s="114" t="s">
        <v>1311</v>
      </c>
      <c r="AE11" s="110" t="str">
        <f>CONCATENATE(Table_Departements_Regions356[[#This Row],[numero département]]," ",Table_Departements_Regions356[[#This Row],[nom département]])</f>
        <v>19 Corrèze</v>
      </c>
      <c r="AF11" s="115" t="s">
        <v>1282</v>
      </c>
    </row>
    <row r="12" spans="2:32" x14ac:dyDescent="0.3">
      <c r="C12" s="119"/>
      <c r="D12" s="107" t="s">
        <v>1605</v>
      </c>
      <c r="E12" s="117" t="s">
        <v>1521</v>
      </c>
      <c r="F12" s="107" t="s">
        <v>1673</v>
      </c>
      <c r="K12" s="107" t="s">
        <v>1674</v>
      </c>
      <c r="O12" s="107" t="s">
        <v>1675</v>
      </c>
      <c r="P12" s="107" t="s">
        <v>1676</v>
      </c>
      <c r="U12" s="107" t="s">
        <v>661</v>
      </c>
      <c r="V12" s="107" t="s">
        <v>1670</v>
      </c>
      <c r="W12" s="107" t="s">
        <v>1670</v>
      </c>
      <c r="Z12" s="113">
        <v>21</v>
      </c>
      <c r="AA12" s="114" t="s">
        <v>1321</v>
      </c>
      <c r="AB12" s="114" t="s">
        <v>1322</v>
      </c>
      <c r="AE12" s="110" t="str">
        <f>CONCATENATE(Table_Departements_Regions356[[#This Row],[numero département]]," ",Table_Departements_Regions356[[#This Row],[nom département]])</f>
        <v>21 Côte-d'Or</v>
      </c>
      <c r="AF12" s="115" t="s">
        <v>1282</v>
      </c>
    </row>
    <row r="13" spans="2:32" ht="31.2" x14ac:dyDescent="0.3">
      <c r="D13" s="107" t="s">
        <v>1579</v>
      </c>
      <c r="E13" s="117" t="s">
        <v>1702</v>
      </c>
      <c r="F13" s="107" t="s">
        <v>1678</v>
      </c>
      <c r="K13" s="107" t="s">
        <v>1679</v>
      </c>
      <c r="O13" s="107" t="s">
        <v>1680</v>
      </c>
      <c r="P13" s="107" t="s">
        <v>1681</v>
      </c>
      <c r="U13" s="107" t="s">
        <v>1669</v>
      </c>
      <c r="V13" s="120" t="s">
        <v>1655</v>
      </c>
      <c r="W13" s="120" t="s">
        <v>1655</v>
      </c>
      <c r="Z13" s="113">
        <v>22</v>
      </c>
      <c r="AA13" s="114" t="s">
        <v>1323</v>
      </c>
      <c r="AB13" s="114" t="s">
        <v>1324</v>
      </c>
      <c r="AE13" s="110" t="str">
        <f>CONCATENATE(Table_Departements_Regions356[[#This Row],[numero département]]," ",Table_Departements_Regions356[[#This Row],[nom département]])</f>
        <v>22 Côtes-d'Armor</v>
      </c>
      <c r="AF13" s="115" t="s">
        <v>1282</v>
      </c>
    </row>
    <row r="14" spans="2:32" x14ac:dyDescent="0.3">
      <c r="B14" s="121"/>
      <c r="D14" s="107" t="s">
        <v>1672</v>
      </c>
      <c r="E14" s="117" t="s">
        <v>1308</v>
      </c>
      <c r="F14" s="107" t="s">
        <v>1682</v>
      </c>
      <c r="O14" s="107" t="s">
        <v>1683</v>
      </c>
      <c r="P14" s="107" t="s">
        <v>1684</v>
      </c>
      <c r="U14" s="107" t="s">
        <v>1670</v>
      </c>
      <c r="V14" s="107" t="s">
        <v>1662</v>
      </c>
      <c r="W14" s="107" t="s">
        <v>1662</v>
      </c>
      <c r="Z14" s="113">
        <v>23</v>
      </c>
      <c r="AA14" s="114" t="s">
        <v>1325</v>
      </c>
      <c r="AB14" s="114" t="s">
        <v>1311</v>
      </c>
      <c r="AE14" s="110" t="str">
        <f>CONCATENATE(Table_Departements_Regions356[[#This Row],[numero département]]," ",Table_Departements_Regions356[[#This Row],[nom département]])</f>
        <v>23 Creuse</v>
      </c>
      <c r="AF14" s="115" t="s">
        <v>1322</v>
      </c>
    </row>
    <row r="15" spans="2:32" ht="62.4" x14ac:dyDescent="0.3">
      <c r="D15" s="107" t="s">
        <v>1595</v>
      </c>
      <c r="E15" s="117" t="s">
        <v>1522</v>
      </c>
      <c r="F15" s="107" t="s">
        <v>1685</v>
      </c>
      <c r="O15" s="107" t="s">
        <v>1686</v>
      </c>
      <c r="P15" s="107" t="s">
        <v>1687</v>
      </c>
      <c r="U15" s="120" t="s">
        <v>1655</v>
      </c>
      <c r="V15" s="107" t="s">
        <v>1671</v>
      </c>
      <c r="W15" s="107" t="s">
        <v>1671</v>
      </c>
      <c r="Z15" s="113">
        <v>24</v>
      </c>
      <c r="AA15" s="114" t="s">
        <v>1326</v>
      </c>
      <c r="AB15" s="114" t="s">
        <v>1311</v>
      </c>
      <c r="AE15" s="110" t="str">
        <f>CONCATENATE(Table_Departements_Regions356[[#This Row],[numero département]]," ",Table_Departements_Regions356[[#This Row],[nom département]])</f>
        <v>24 Dordogne</v>
      </c>
      <c r="AF15" s="115" t="s">
        <v>1322</v>
      </c>
    </row>
    <row r="16" spans="2:32" x14ac:dyDescent="0.3">
      <c r="B16" s="122"/>
      <c r="D16" s="107" t="s">
        <v>1584</v>
      </c>
      <c r="E16" s="117" t="s">
        <v>1302</v>
      </c>
      <c r="P16" s="107" t="s">
        <v>1672</v>
      </c>
      <c r="U16" s="107" t="s">
        <v>1662</v>
      </c>
      <c r="V16" s="107" t="s">
        <v>1677</v>
      </c>
      <c r="W16" s="107" t="s">
        <v>1677</v>
      </c>
      <c r="Z16" s="113">
        <v>25</v>
      </c>
      <c r="AA16" s="114" t="s">
        <v>1327</v>
      </c>
      <c r="AB16" s="114" t="s">
        <v>1322</v>
      </c>
      <c r="AE16" s="110" t="str">
        <f>CONCATENATE(Table_Departements_Regions356[[#This Row],[numero département]]," ",Table_Departements_Regions356[[#This Row],[nom département]])</f>
        <v>25 Doubs</v>
      </c>
      <c r="AF16" s="115" t="s">
        <v>1322</v>
      </c>
    </row>
    <row r="17" spans="2:32" x14ac:dyDescent="0.3">
      <c r="B17" s="122"/>
      <c r="D17" s="107" t="s">
        <v>1600</v>
      </c>
      <c r="E17" s="117" t="s">
        <v>1564</v>
      </c>
      <c r="U17" s="107" t="s">
        <v>1671</v>
      </c>
      <c r="Z17" s="113">
        <v>26</v>
      </c>
      <c r="AA17" s="114" t="s">
        <v>1328</v>
      </c>
      <c r="AB17" s="114" t="s">
        <v>1282</v>
      </c>
      <c r="AE17" s="110" t="str">
        <f>CONCATENATE(Table_Departements_Regions356[[#This Row],[numero département]]," ",Table_Departements_Regions356[[#This Row],[nom département]])</f>
        <v>26 Drôme</v>
      </c>
      <c r="AF17" s="115" t="s">
        <v>1322</v>
      </c>
    </row>
    <row r="18" spans="2:32" x14ac:dyDescent="0.3">
      <c r="B18" s="122"/>
      <c r="D18" s="107" t="s">
        <v>1630</v>
      </c>
      <c r="E18" s="117" t="s">
        <v>1544</v>
      </c>
      <c r="U18" s="107" t="s">
        <v>1677</v>
      </c>
      <c r="Z18" s="113">
        <v>27</v>
      </c>
      <c r="AA18" s="114" t="s">
        <v>1329</v>
      </c>
      <c r="AB18" s="114" t="s">
        <v>1308</v>
      </c>
      <c r="AE18" s="110" t="str">
        <f>CONCATENATE(Table_Departements_Regions356[[#This Row],[numero département]]," ",Table_Departements_Regions356[[#This Row],[nom département]])</f>
        <v>27 Eure</v>
      </c>
      <c r="AF18" s="115" t="s">
        <v>1322</v>
      </c>
    </row>
    <row r="19" spans="2:32" x14ac:dyDescent="0.3">
      <c r="B19" s="122"/>
      <c r="D19" s="107" t="s">
        <v>1582</v>
      </c>
      <c r="Z19" s="113">
        <v>28</v>
      </c>
      <c r="AA19" s="114" t="s">
        <v>1330</v>
      </c>
      <c r="AB19" s="114" t="s">
        <v>1314</v>
      </c>
      <c r="AE19" s="110" t="str">
        <f>CONCATENATE(Table_Departements_Regions356[[#This Row],[numero département]]," ",Table_Departements_Regions356[[#This Row],[nom département]])</f>
        <v>28 Eure-et-Loir</v>
      </c>
      <c r="AF19" s="115" t="s">
        <v>1322</v>
      </c>
    </row>
    <row r="20" spans="2:32" x14ac:dyDescent="0.3">
      <c r="B20" s="122"/>
      <c r="D20" s="107" t="s">
        <v>1619</v>
      </c>
      <c r="Z20" s="113">
        <v>29</v>
      </c>
      <c r="AA20" s="114" t="s">
        <v>1331</v>
      </c>
      <c r="AB20" s="114" t="s">
        <v>1324</v>
      </c>
      <c r="AE20" s="110" t="str">
        <f>CONCATENATE(Table_Departements_Regions356[[#This Row],[numero département]]," ",Table_Departements_Regions356[[#This Row],[nom département]])</f>
        <v>29 Finistère</v>
      </c>
      <c r="AF20" s="115" t="s">
        <v>1322</v>
      </c>
    </row>
    <row r="21" spans="2:32" x14ac:dyDescent="0.3">
      <c r="B21" s="122"/>
      <c r="D21" s="107" t="s">
        <v>1583</v>
      </c>
      <c r="Z21" s="113">
        <v>30</v>
      </c>
      <c r="AA21" s="114" t="s">
        <v>1332</v>
      </c>
      <c r="AB21" s="114" t="s">
        <v>1302</v>
      </c>
      <c r="AE21" s="110" t="str">
        <f>CONCATENATE(Table_Departements_Regions356[[#This Row],[numero département]]," ",Table_Departements_Regions356[[#This Row],[nom département]])</f>
        <v>30 Gard</v>
      </c>
      <c r="AF21" s="115" t="s">
        <v>1322</v>
      </c>
    </row>
    <row r="22" spans="2:32" x14ac:dyDescent="0.3">
      <c r="B22" s="122"/>
      <c r="D22" s="107" t="s">
        <v>1599</v>
      </c>
      <c r="Z22" s="113">
        <v>31</v>
      </c>
      <c r="AA22" s="114" t="s">
        <v>1333</v>
      </c>
      <c r="AB22" s="114" t="s">
        <v>1302</v>
      </c>
      <c r="AE22" s="110" t="str">
        <f>CONCATENATE(Table_Departements_Regions356[[#This Row],[numero département]]," ",Table_Departements_Regions356[[#This Row],[nom département]])</f>
        <v>31 Haute-Garonne</v>
      </c>
      <c r="AF22" s="115" t="s">
        <v>1324</v>
      </c>
    </row>
    <row r="23" spans="2:32" x14ac:dyDescent="0.3">
      <c r="B23" s="122"/>
      <c r="D23" s="107" t="s">
        <v>1577</v>
      </c>
      <c r="Z23" s="113">
        <v>32</v>
      </c>
      <c r="AA23" s="114" t="s">
        <v>1334</v>
      </c>
      <c r="AB23" s="114" t="s">
        <v>1302</v>
      </c>
      <c r="AE23" s="110" t="str">
        <f>CONCATENATE(Table_Departements_Regions356[[#This Row],[numero département]]," ",Table_Departements_Regions356[[#This Row],[nom département]])</f>
        <v>32 Gers</v>
      </c>
      <c r="AF23" s="115" t="s">
        <v>1324</v>
      </c>
    </row>
    <row r="24" spans="2:32" x14ac:dyDescent="0.3">
      <c r="B24" s="122"/>
      <c r="D24" s="107" t="s">
        <v>1613</v>
      </c>
      <c r="Z24" s="113">
        <v>33</v>
      </c>
      <c r="AA24" s="114" t="s">
        <v>1335</v>
      </c>
      <c r="AB24" s="114" t="s">
        <v>1311</v>
      </c>
      <c r="AE24" s="110" t="str">
        <f>CONCATENATE(Table_Departements_Regions356[[#This Row],[numero département]]," ",Table_Departements_Regions356[[#This Row],[nom département]])</f>
        <v>33 Gironde</v>
      </c>
      <c r="AF24" s="115" t="s">
        <v>1324</v>
      </c>
    </row>
    <row r="25" spans="2:32" x14ac:dyDescent="0.3">
      <c r="B25" s="122"/>
      <c r="D25" s="107" t="s">
        <v>1578</v>
      </c>
      <c r="Z25" s="113">
        <v>34</v>
      </c>
      <c r="AA25" s="114" t="s">
        <v>1336</v>
      </c>
      <c r="AB25" s="114" t="s">
        <v>1302</v>
      </c>
      <c r="AE25" s="110" t="str">
        <f>CONCATENATE(Table_Departements_Regions356[[#This Row],[numero département]]," ",Table_Departements_Regions356[[#This Row],[nom département]])</f>
        <v>34 Hérault</v>
      </c>
      <c r="AF25" s="115" t="s">
        <v>1324</v>
      </c>
    </row>
    <row r="26" spans="2:32" x14ac:dyDescent="0.3">
      <c r="B26" s="122"/>
      <c r="D26" s="107" t="s">
        <v>1594</v>
      </c>
      <c r="Z26" s="113">
        <v>35</v>
      </c>
      <c r="AA26" s="114" t="s">
        <v>1337</v>
      </c>
      <c r="AB26" s="114" t="s">
        <v>1324</v>
      </c>
      <c r="AE26" s="110" t="str">
        <f>CONCATENATE(Table_Departements_Regions356[[#This Row],[numero département]]," ",Table_Departements_Regions356[[#This Row],[nom département]])</f>
        <v>35 Ille-et-Vilaine</v>
      </c>
      <c r="AF26" s="115" t="s">
        <v>1314</v>
      </c>
    </row>
    <row r="27" spans="2:32" x14ac:dyDescent="0.3">
      <c r="B27" s="122"/>
      <c r="D27" s="107" t="s">
        <v>1575</v>
      </c>
      <c r="Z27" s="113">
        <v>36</v>
      </c>
      <c r="AA27" s="114" t="s">
        <v>1338</v>
      </c>
      <c r="AB27" s="114" t="s">
        <v>1314</v>
      </c>
      <c r="AE27" s="110" t="str">
        <f>CONCATENATE(Table_Departements_Regions356[[#This Row],[numero département]]," ",Table_Departements_Regions356[[#This Row],[nom département]])</f>
        <v>36 Indre</v>
      </c>
      <c r="AF27" s="115" t="s">
        <v>1314</v>
      </c>
    </row>
    <row r="28" spans="2:32" x14ac:dyDescent="0.3">
      <c r="B28" s="122"/>
      <c r="D28" s="107" t="s">
        <v>1576</v>
      </c>
      <c r="Z28" s="113">
        <v>37</v>
      </c>
      <c r="AA28" s="114" t="s">
        <v>1339</v>
      </c>
      <c r="AB28" s="114" t="s">
        <v>1314</v>
      </c>
      <c r="AE28" s="110" t="str">
        <f>CONCATENATE(Table_Departements_Regions356[[#This Row],[numero département]]," ",Table_Departements_Regions356[[#This Row],[nom département]])</f>
        <v>37 Indre-et-Loire</v>
      </c>
      <c r="AF28" s="115" t="s">
        <v>1314</v>
      </c>
    </row>
    <row r="29" spans="2:32" x14ac:dyDescent="0.3">
      <c r="B29" s="122"/>
      <c r="D29" s="107" t="s">
        <v>1627</v>
      </c>
      <c r="Z29" s="113">
        <v>38</v>
      </c>
      <c r="AA29" s="114" t="s">
        <v>1340</v>
      </c>
      <c r="AB29" s="114" t="s">
        <v>1282</v>
      </c>
      <c r="AE29" s="110" t="str">
        <f>CONCATENATE(Table_Departements_Regions356[[#This Row],[numero département]]," ",Table_Departements_Regions356[[#This Row],[nom département]])</f>
        <v>38 Isère</v>
      </c>
      <c r="AF29" s="115" t="s">
        <v>1314</v>
      </c>
    </row>
    <row r="30" spans="2:32" x14ac:dyDescent="0.3">
      <c r="D30" s="107" t="s">
        <v>1641</v>
      </c>
      <c r="Z30" s="113">
        <v>39</v>
      </c>
      <c r="AA30" s="114" t="s">
        <v>1341</v>
      </c>
      <c r="AB30" s="114" t="s">
        <v>1322</v>
      </c>
      <c r="AE30" s="110" t="str">
        <f>CONCATENATE(Table_Departements_Regions356[[#This Row],[numero département]]," ",Table_Departements_Regions356[[#This Row],[nom département]])</f>
        <v>39 Jura</v>
      </c>
      <c r="AF30" s="115" t="s">
        <v>1314</v>
      </c>
    </row>
    <row r="31" spans="2:32" x14ac:dyDescent="0.3">
      <c r="D31" s="107" t="s">
        <v>1591</v>
      </c>
      <c r="Z31" s="113">
        <v>40</v>
      </c>
      <c r="AA31" s="114" t="s">
        <v>1342</v>
      </c>
      <c r="AB31" s="114" t="s">
        <v>1311</v>
      </c>
      <c r="AE31" s="110" t="str">
        <f>CONCATENATE(Table_Departements_Regions356[[#This Row],[numero département]]," ",Table_Departements_Regions356[[#This Row],[nom département]])</f>
        <v>40 Landes</v>
      </c>
      <c r="AF31" s="115" t="s">
        <v>1314</v>
      </c>
    </row>
    <row r="32" spans="2:32" x14ac:dyDescent="0.3">
      <c r="D32" s="107" t="s">
        <v>1634</v>
      </c>
      <c r="Z32" s="113">
        <v>41</v>
      </c>
      <c r="AA32" s="114" t="s">
        <v>1343</v>
      </c>
      <c r="AB32" s="114" t="s">
        <v>1314</v>
      </c>
      <c r="AE32" s="110" t="str">
        <f>CONCATENATE(Table_Departements_Regions356[[#This Row],[numero département]]," ",Table_Departements_Regions356[[#This Row],[nom département]])</f>
        <v>41 Loir-et-Cher</v>
      </c>
      <c r="AF32" s="115" t="s">
        <v>1318</v>
      </c>
    </row>
    <row r="33" spans="4:32" x14ac:dyDescent="0.3">
      <c r="D33" s="107" t="s">
        <v>1598</v>
      </c>
      <c r="Z33" s="113">
        <v>42</v>
      </c>
      <c r="AA33" s="114" t="s">
        <v>1344</v>
      </c>
      <c r="AB33" s="114" t="s">
        <v>1282</v>
      </c>
      <c r="AE33" s="110" t="str">
        <f>CONCATENATE(Table_Departements_Regions356[[#This Row],[numero département]]," ",Table_Departements_Regions356[[#This Row],[nom département]])</f>
        <v>42 Loire</v>
      </c>
      <c r="AF33" s="115" t="s">
        <v>1318</v>
      </c>
    </row>
    <row r="34" spans="4:32" x14ac:dyDescent="0.3">
      <c r="D34" s="107" t="s">
        <v>1593</v>
      </c>
      <c r="Z34" s="113">
        <v>43</v>
      </c>
      <c r="AA34" s="114" t="s">
        <v>1345</v>
      </c>
      <c r="AB34" s="114" t="s">
        <v>1282</v>
      </c>
      <c r="AE34" s="110" t="str">
        <f>CONCATENATE(Table_Departements_Regions356[[#This Row],[numero département]]," ",Table_Departements_Regions356[[#This Row],[nom département]])</f>
        <v>43 Haute-Loire</v>
      </c>
      <c r="AF34" s="115" t="s">
        <v>1299</v>
      </c>
    </row>
    <row r="35" spans="4:32" x14ac:dyDescent="0.3">
      <c r="D35" s="107" t="s">
        <v>1592</v>
      </c>
      <c r="Z35" s="113">
        <v>44</v>
      </c>
      <c r="AA35" s="114" t="s">
        <v>1346</v>
      </c>
      <c r="AB35" s="114" t="s">
        <v>1347</v>
      </c>
      <c r="AE35" s="110" t="str">
        <f>CONCATENATE(Table_Departements_Regions356[[#This Row],[numero département]]," ",Table_Departements_Regions356[[#This Row],[nom département]])</f>
        <v>44 Loire-Atlantique</v>
      </c>
      <c r="AF35" s="115" t="s">
        <v>1299</v>
      </c>
    </row>
    <row r="36" spans="4:32" x14ac:dyDescent="0.3">
      <c r="D36" s="107" t="s">
        <v>1614</v>
      </c>
      <c r="Z36" s="113">
        <v>45</v>
      </c>
      <c r="AA36" s="114" t="s">
        <v>1348</v>
      </c>
      <c r="AB36" s="114" t="s">
        <v>1314</v>
      </c>
      <c r="AE36" s="110" t="str">
        <f>CONCATENATE(Table_Departements_Regions356[[#This Row],[numero département]]," ",Table_Departements_Regions356[[#This Row],[nom département]])</f>
        <v>45 Loiret</v>
      </c>
      <c r="AF36" s="115" t="s">
        <v>1299</v>
      </c>
    </row>
    <row r="37" spans="4:32" x14ac:dyDescent="0.3">
      <c r="D37" s="107" t="s">
        <v>1628</v>
      </c>
      <c r="Z37" s="113">
        <v>46</v>
      </c>
      <c r="AA37" s="114" t="s">
        <v>1349</v>
      </c>
      <c r="AB37" s="114" t="s">
        <v>1302</v>
      </c>
      <c r="AE37" s="110" t="str">
        <f>CONCATENATE(Table_Departements_Regions356[[#This Row],[numero département]]," ",Table_Departements_Regions356[[#This Row],[nom département]])</f>
        <v>46 Lot</v>
      </c>
      <c r="AF37" s="115" t="s">
        <v>1299</v>
      </c>
    </row>
    <row r="38" spans="4:32" x14ac:dyDescent="0.3">
      <c r="D38" s="107" t="s">
        <v>1642</v>
      </c>
      <c r="Z38" s="113">
        <v>47</v>
      </c>
      <c r="AA38" s="114" t="s">
        <v>1350</v>
      </c>
      <c r="AB38" s="114" t="s">
        <v>1311</v>
      </c>
      <c r="AE38" s="110" t="str">
        <f>CONCATENATE(Table_Departements_Regions356[[#This Row],[numero département]]," ",Table_Departements_Regions356[[#This Row],[nom département]])</f>
        <v>47 Lot-et-Garonne</v>
      </c>
      <c r="AF38" s="115" t="s">
        <v>1299</v>
      </c>
    </row>
    <row r="39" spans="4:32" x14ac:dyDescent="0.3">
      <c r="D39" s="107" t="s">
        <v>1652</v>
      </c>
      <c r="Z39" s="113">
        <v>48</v>
      </c>
      <c r="AA39" s="114" t="s">
        <v>1351</v>
      </c>
      <c r="AB39" s="114" t="s">
        <v>1302</v>
      </c>
      <c r="AE39" s="110" t="str">
        <f>CONCATENATE(Table_Departements_Regions356[[#This Row],[numero département]]," ",Table_Departements_Regions356[[#This Row],[nom département]])</f>
        <v>48 Lozère</v>
      </c>
      <c r="AF39" s="115" t="s">
        <v>1299</v>
      </c>
    </row>
    <row r="40" spans="4:32" x14ac:dyDescent="0.3">
      <c r="D40" s="107" t="s">
        <v>1653</v>
      </c>
      <c r="Z40" s="113">
        <v>49</v>
      </c>
      <c r="AA40" s="114" t="s">
        <v>1352</v>
      </c>
      <c r="AB40" s="114" t="s">
        <v>1347</v>
      </c>
      <c r="AE40" s="110" t="str">
        <f>CONCATENATE(Table_Departements_Regions356[[#This Row],[numero département]]," ",Table_Departements_Regions356[[#This Row],[nom département]])</f>
        <v>49 Maine-et-Loire</v>
      </c>
      <c r="AF40" s="115" t="s">
        <v>1299</v>
      </c>
    </row>
    <row r="41" spans="4:32" x14ac:dyDescent="0.3">
      <c r="D41" s="107" t="s">
        <v>1607</v>
      </c>
      <c r="Z41" s="113">
        <v>50</v>
      </c>
      <c r="AA41" s="114" t="s">
        <v>1353</v>
      </c>
      <c r="AB41" s="114" t="s">
        <v>1308</v>
      </c>
      <c r="AE41" s="110" t="str">
        <f>CONCATENATE(Table_Departements_Regions356[[#This Row],[numero département]]," ",Table_Departements_Regions356[[#This Row],[nom département]])</f>
        <v>50 Manche</v>
      </c>
      <c r="AF41" s="115" t="s">
        <v>1299</v>
      </c>
    </row>
    <row r="42" spans="4:32" x14ac:dyDescent="0.3">
      <c r="D42" s="107" t="s">
        <v>1608</v>
      </c>
      <c r="Z42" s="113">
        <v>51</v>
      </c>
      <c r="AA42" s="114" t="s">
        <v>1354</v>
      </c>
      <c r="AB42" s="114" t="s">
        <v>1299</v>
      </c>
      <c r="AE42" s="110" t="str">
        <f>CONCATENATE(Table_Departements_Regions356[[#This Row],[numero département]]," ",Table_Departements_Regions356[[#This Row],[nom département]])</f>
        <v>51 Marne</v>
      </c>
      <c r="AF42" s="115" t="s">
        <v>1299</v>
      </c>
    </row>
    <row r="43" spans="4:32" x14ac:dyDescent="0.3">
      <c r="D43" s="107" t="s">
        <v>1622</v>
      </c>
      <c r="Z43" s="113">
        <v>52</v>
      </c>
      <c r="AA43" s="114" t="s">
        <v>1355</v>
      </c>
      <c r="AB43" s="114" t="s">
        <v>1299</v>
      </c>
      <c r="AE43" s="110" t="str">
        <f>CONCATENATE(Table_Departements_Regions356[[#This Row],[numero département]]," ",Table_Departements_Regions356[[#This Row],[nom département]])</f>
        <v>52 Haute-Marne</v>
      </c>
      <c r="AF43" s="115" t="s">
        <v>1299</v>
      </c>
    </row>
    <row r="44" spans="4:32" x14ac:dyDescent="0.3">
      <c r="D44" s="107" t="s">
        <v>1647</v>
      </c>
      <c r="Z44" s="113">
        <v>53</v>
      </c>
      <c r="AA44" s="114" t="s">
        <v>1356</v>
      </c>
      <c r="AB44" s="114" t="s">
        <v>1347</v>
      </c>
      <c r="AE44" s="110" t="str">
        <f>CONCATENATE(Table_Departements_Regions356[[#This Row],[numero département]]," ",Table_Departements_Regions356[[#This Row],[nom département]])</f>
        <v>53 Mayenne</v>
      </c>
      <c r="AF44" s="115" t="s">
        <v>1399</v>
      </c>
    </row>
    <row r="45" spans="4:32" x14ac:dyDescent="0.3">
      <c r="D45" s="107" t="s">
        <v>1606</v>
      </c>
      <c r="Z45" s="113">
        <v>54</v>
      </c>
      <c r="AA45" s="114" t="s">
        <v>1357</v>
      </c>
      <c r="AB45" s="114" t="s">
        <v>1299</v>
      </c>
      <c r="AE45" s="110" t="str">
        <f>CONCATENATE(Table_Departements_Regions356[[#This Row],[numero département]]," ",Table_Departements_Regions356[[#This Row],[nom département]])</f>
        <v>54 Meurthe-et-Moselle</v>
      </c>
      <c r="AF45" s="115" t="s">
        <v>1401</v>
      </c>
    </row>
    <row r="46" spans="4:32" x14ac:dyDescent="0.3">
      <c r="D46" s="107" t="s">
        <v>1660</v>
      </c>
      <c r="Z46" s="113">
        <v>55</v>
      </c>
      <c r="AA46" s="114" t="s">
        <v>1358</v>
      </c>
      <c r="AB46" s="114" t="s">
        <v>1299</v>
      </c>
      <c r="AE46" s="110" t="str">
        <f>CONCATENATE(Table_Departements_Regions356[[#This Row],[numero département]]," ",Table_Departements_Regions356[[#This Row],[nom département]])</f>
        <v>55 Meuse</v>
      </c>
      <c r="AF46" s="115" t="s">
        <v>1285</v>
      </c>
    </row>
    <row r="47" spans="4:32" x14ac:dyDescent="0.3">
      <c r="D47" s="107" t="s">
        <v>1636</v>
      </c>
      <c r="Z47" s="113">
        <v>56</v>
      </c>
      <c r="AA47" s="114" t="s">
        <v>1359</v>
      </c>
      <c r="AB47" s="114" t="s">
        <v>1324</v>
      </c>
      <c r="AE47" s="110" t="str">
        <f>CONCATENATE(Table_Departements_Regions356[[#This Row],[numero département]]," ",Table_Departements_Regions356[[#This Row],[nom département]])</f>
        <v>56 Morbihan</v>
      </c>
      <c r="AF47" s="115" t="s">
        <v>1285</v>
      </c>
    </row>
    <row r="48" spans="4:32" x14ac:dyDescent="0.3">
      <c r="D48" s="107" t="s">
        <v>1656</v>
      </c>
      <c r="Z48" s="113">
        <v>57</v>
      </c>
      <c r="AA48" s="114" t="s">
        <v>1360</v>
      </c>
      <c r="AB48" s="114" t="s">
        <v>1299</v>
      </c>
      <c r="AE48" s="110" t="str">
        <f>CONCATENATE(Table_Departements_Regions356[[#This Row],[numero département]]," ",Table_Departements_Regions356[[#This Row],[nom département]])</f>
        <v>57 Moselle</v>
      </c>
      <c r="AF48" s="115" t="s">
        <v>1285</v>
      </c>
    </row>
    <row r="49" spans="4:32" x14ac:dyDescent="0.3">
      <c r="D49" s="107" t="s">
        <v>1663</v>
      </c>
      <c r="Z49" s="113">
        <v>58</v>
      </c>
      <c r="AA49" s="114" t="s">
        <v>1361</v>
      </c>
      <c r="AB49" s="114" t="s">
        <v>1322</v>
      </c>
      <c r="AE49" s="110" t="str">
        <f>CONCATENATE(Table_Departements_Regions356[[#This Row],[numero département]]," ",Table_Departements_Regions356[[#This Row],[nom département]])</f>
        <v>58 Nièvre</v>
      </c>
      <c r="AF49" s="115" t="s">
        <v>1285</v>
      </c>
    </row>
    <row r="50" spans="4:32" x14ac:dyDescent="0.3">
      <c r="D50" s="107" t="s">
        <v>1585</v>
      </c>
      <c r="Z50" s="113">
        <v>59</v>
      </c>
      <c r="AA50" s="114" t="s">
        <v>1362</v>
      </c>
      <c r="AB50" s="114" t="s">
        <v>1285</v>
      </c>
      <c r="AE50" s="110" t="str">
        <f>CONCATENATE(Table_Departements_Regions356[[#This Row],[numero département]]," ",Table_Departements_Regions356[[#This Row],[nom département]])</f>
        <v>59 Nord</v>
      </c>
      <c r="AF50" s="115" t="s">
        <v>1285</v>
      </c>
    </row>
    <row r="51" spans="4:32" x14ac:dyDescent="0.3">
      <c r="D51" s="107" t="s">
        <v>1649</v>
      </c>
      <c r="Z51" s="113">
        <v>60</v>
      </c>
      <c r="AA51" s="114" t="s">
        <v>1363</v>
      </c>
      <c r="AB51" s="114" t="s">
        <v>1285</v>
      </c>
      <c r="AE51" s="110" t="str">
        <f>CONCATENATE(Table_Departements_Regions356[[#This Row],[numero département]]," ",Table_Departements_Regions356[[#This Row],[nom département]])</f>
        <v>60 Oise</v>
      </c>
      <c r="AF51" s="115" t="s">
        <v>1378</v>
      </c>
    </row>
    <row r="52" spans="4:32" x14ac:dyDescent="0.3">
      <c r="D52" s="107" t="s">
        <v>1661</v>
      </c>
      <c r="Z52" s="113">
        <v>61</v>
      </c>
      <c r="AA52" s="114" t="s">
        <v>1364</v>
      </c>
      <c r="AB52" s="114" t="s">
        <v>1308</v>
      </c>
      <c r="AE52" s="110" t="str">
        <f>CONCATENATE(Table_Departements_Regions356[[#This Row],[numero département]]," ",Table_Departements_Regions356[[#This Row],[nom département]])</f>
        <v>61 Orne</v>
      </c>
      <c r="AF52" s="115" t="s">
        <v>1378</v>
      </c>
    </row>
    <row r="53" spans="4:32" x14ac:dyDescent="0.3">
      <c r="D53" s="107" t="s">
        <v>1667</v>
      </c>
      <c r="Z53" s="113">
        <v>62</v>
      </c>
      <c r="AA53" s="114" t="s">
        <v>1365</v>
      </c>
      <c r="AB53" s="114" t="s">
        <v>1285</v>
      </c>
      <c r="AE53" s="110" t="str">
        <f>CONCATENATE(Table_Departements_Regions356[[#This Row],[numero département]]," ",Table_Departements_Regions356[[#This Row],[nom département]])</f>
        <v>62 Pas-de-Calais</v>
      </c>
      <c r="AF53" s="115" t="s">
        <v>1378</v>
      </c>
    </row>
    <row r="54" spans="4:32" x14ac:dyDescent="0.3">
      <c r="D54" s="107" t="s">
        <v>1668</v>
      </c>
      <c r="Z54" s="113">
        <v>63</v>
      </c>
      <c r="AA54" s="114" t="s">
        <v>1366</v>
      </c>
      <c r="AB54" s="114" t="s">
        <v>1282</v>
      </c>
      <c r="AE54" s="110" t="str">
        <f>CONCATENATE(Table_Departements_Regions356[[#This Row],[numero département]]," ",Table_Departements_Regions356[[#This Row],[nom département]])</f>
        <v>63 Puy-de-Dôme</v>
      </c>
      <c r="AF54" s="115" t="s">
        <v>1378</v>
      </c>
    </row>
    <row r="55" spans="4:32" x14ac:dyDescent="0.3">
      <c r="D55" s="107" t="s">
        <v>1601</v>
      </c>
      <c r="Z55" s="113">
        <v>64</v>
      </c>
      <c r="AA55" s="114" t="s">
        <v>1367</v>
      </c>
      <c r="AB55" s="114" t="s">
        <v>1311</v>
      </c>
      <c r="AE55" s="110" t="str">
        <f>CONCATENATE(Table_Departements_Regions356[[#This Row],[numero département]]," ",Table_Departements_Regions356[[#This Row],[nom département]])</f>
        <v>64 Pyrénées-Atlantiques</v>
      </c>
      <c r="AF55" s="115" t="s">
        <v>1378</v>
      </c>
    </row>
    <row r="56" spans="4:32" x14ac:dyDescent="0.3">
      <c r="D56" s="107" t="s">
        <v>1612</v>
      </c>
      <c r="Z56" s="113">
        <v>65</v>
      </c>
      <c r="AA56" s="114" t="s">
        <v>1368</v>
      </c>
      <c r="AB56" s="114" t="s">
        <v>1302</v>
      </c>
      <c r="AE56" s="110" t="str">
        <f>CONCATENATE(Table_Departements_Regions356[[#This Row],[numero département]]," ",Table_Departements_Regions356[[#This Row],[nom département]])</f>
        <v>65 Hautes-Pyrénées</v>
      </c>
      <c r="AF56" s="115" t="s">
        <v>1378</v>
      </c>
    </row>
    <row r="57" spans="4:32" x14ac:dyDescent="0.3">
      <c r="D57" s="107" t="s">
        <v>1609</v>
      </c>
      <c r="Z57" s="113">
        <v>66</v>
      </c>
      <c r="AA57" s="114" t="s">
        <v>1369</v>
      </c>
      <c r="AB57" s="114" t="s">
        <v>1302</v>
      </c>
      <c r="AE57" s="110" t="str">
        <f>CONCATENATE(Table_Departements_Regions356[[#This Row],[numero département]]," ",Table_Departements_Regions356[[#This Row],[nom département]])</f>
        <v>66 Pyrénées-Orientales</v>
      </c>
      <c r="AF57" s="115" t="s">
        <v>1378</v>
      </c>
    </row>
    <row r="58" spans="4:32" x14ac:dyDescent="0.3">
      <c r="D58" s="107" t="s">
        <v>1623</v>
      </c>
      <c r="Z58" s="113">
        <v>67</v>
      </c>
      <c r="AA58" s="114" t="s">
        <v>1370</v>
      </c>
      <c r="AB58" s="114" t="s">
        <v>1299</v>
      </c>
      <c r="AE58" s="110" t="str">
        <f>CONCATENATE(Table_Departements_Regions356[[#This Row],[numero département]]," ",Table_Departements_Regions356[[#This Row],[nom département]])</f>
        <v>67 Bas-Rhin</v>
      </c>
      <c r="AF58" s="115" t="s">
        <v>1378</v>
      </c>
    </row>
    <row r="59" spans="4:32" x14ac:dyDescent="0.3">
      <c r="D59" s="107" t="s">
        <v>1615</v>
      </c>
      <c r="Z59" s="113">
        <v>68</v>
      </c>
      <c r="AA59" s="114" t="s">
        <v>1371</v>
      </c>
      <c r="AB59" s="114" t="s">
        <v>1299</v>
      </c>
      <c r="AE59" s="110" t="str">
        <f>CONCATENATE(Table_Departements_Regions356[[#This Row],[numero département]]," ",Table_Departements_Regions356[[#This Row],[nom département]])</f>
        <v>68 Haut-Rhin</v>
      </c>
      <c r="AF59" s="115" t="s">
        <v>1402</v>
      </c>
    </row>
    <row r="60" spans="4:32" x14ac:dyDescent="0.3">
      <c r="D60" s="107" t="s">
        <v>1637</v>
      </c>
      <c r="Z60" s="113">
        <v>69</v>
      </c>
      <c r="AA60" s="123" t="s">
        <v>1372</v>
      </c>
      <c r="AB60" s="114" t="s">
        <v>1282</v>
      </c>
      <c r="AE60" s="110" t="str">
        <f>CONCATENATE(Table_Departements_Regions356[[#This Row],[numero département]]," ",Table_Departements_Regions356[[#This Row],[nom département]])</f>
        <v>69 Rhône</v>
      </c>
      <c r="AF60" s="115" t="s">
        <v>1400</v>
      </c>
    </row>
    <row r="61" spans="4:32" x14ac:dyDescent="0.3">
      <c r="D61" s="107" t="s">
        <v>1650</v>
      </c>
      <c r="Z61" s="113">
        <v>70</v>
      </c>
      <c r="AA61" s="114" t="s">
        <v>1373</v>
      </c>
      <c r="AB61" s="114" t="s">
        <v>1322</v>
      </c>
      <c r="AE61" s="110" t="str">
        <f>CONCATENATE(Table_Departements_Regions356[[#This Row],[numero département]]," ",Table_Departements_Regions356[[#This Row],[nom département]])</f>
        <v>70 Haute-Saône</v>
      </c>
      <c r="AF61" s="124" t="s">
        <v>1404</v>
      </c>
    </row>
    <row r="62" spans="4:32" x14ac:dyDescent="0.3">
      <c r="D62" s="107" t="s">
        <v>1621</v>
      </c>
      <c r="Z62" s="113">
        <v>71</v>
      </c>
      <c r="AA62" s="114" t="s">
        <v>1374</v>
      </c>
      <c r="AB62" s="114" t="s">
        <v>1322</v>
      </c>
      <c r="AE62" s="110" t="str">
        <f>CONCATENATE(Table_Departements_Regions356[[#This Row],[numero département]]," ",Table_Departements_Regions356[[#This Row],[nom département]])</f>
        <v>71 Saône-et-Loire</v>
      </c>
      <c r="AF62" s="115" t="s">
        <v>1308</v>
      </c>
    </row>
    <row r="63" spans="4:32" x14ac:dyDescent="0.3">
      <c r="D63" s="107" t="s">
        <v>1658</v>
      </c>
      <c r="Z63" s="113">
        <v>72</v>
      </c>
      <c r="AA63" s="114" t="s">
        <v>1375</v>
      </c>
      <c r="AB63" s="114" t="s">
        <v>1347</v>
      </c>
      <c r="AE63" s="110" t="str">
        <f>CONCATENATE(Table_Departements_Regions356[[#This Row],[numero département]]," ",Table_Departements_Regions356[[#This Row],[nom département]])</f>
        <v>72 Sarthe</v>
      </c>
      <c r="AF63" s="115" t="s">
        <v>1308</v>
      </c>
    </row>
    <row r="64" spans="4:32" x14ac:dyDescent="0.3">
      <c r="D64" s="107" t="s">
        <v>1620</v>
      </c>
      <c r="Z64" s="113">
        <v>73</v>
      </c>
      <c r="AA64" s="114" t="s">
        <v>1376</v>
      </c>
      <c r="AB64" s="114" t="s">
        <v>1282</v>
      </c>
      <c r="AE64" s="110" t="str">
        <f>CONCATENATE(Table_Departements_Regions356[[#This Row],[numero département]]," ",Table_Departements_Regions356[[#This Row],[nom département]])</f>
        <v>73 Savoie</v>
      </c>
      <c r="AF64" s="115" t="s">
        <v>1308</v>
      </c>
    </row>
    <row r="65" spans="4:32" x14ac:dyDescent="0.3">
      <c r="D65" s="107" t="s">
        <v>1596</v>
      </c>
      <c r="Z65" s="113">
        <v>74</v>
      </c>
      <c r="AA65" s="114" t="s">
        <v>1377</v>
      </c>
      <c r="AB65" s="114" t="s">
        <v>1282</v>
      </c>
      <c r="AE65" s="110" t="str">
        <f>CONCATENATE(Table_Departements_Regions356[[#This Row],[numero département]]," ",Table_Departements_Regions356[[#This Row],[nom département]])</f>
        <v>74 Haute-Savoie</v>
      </c>
      <c r="AF65" s="115" t="s">
        <v>1308</v>
      </c>
    </row>
    <row r="66" spans="4:32" x14ac:dyDescent="0.3">
      <c r="D66" s="107" t="s">
        <v>1626</v>
      </c>
      <c r="Z66" s="113">
        <v>75</v>
      </c>
      <c r="AA66" s="114" t="s">
        <v>557</v>
      </c>
      <c r="AB66" s="114" t="s">
        <v>1378</v>
      </c>
      <c r="AE66" s="110" t="str">
        <f>CONCATENATE(Table_Departements_Regions356[[#This Row],[numero département]]," ",Table_Departements_Regions356[[#This Row],[nom département]])</f>
        <v>75 Paris</v>
      </c>
      <c r="AF66" s="115" t="s">
        <v>1308</v>
      </c>
    </row>
    <row r="67" spans="4:32" x14ac:dyDescent="0.3">
      <c r="D67" s="107" t="s">
        <v>1610</v>
      </c>
      <c r="Z67" s="113">
        <v>76</v>
      </c>
      <c r="AA67" s="114" t="s">
        <v>1379</v>
      </c>
      <c r="AB67" s="114" t="s">
        <v>1308</v>
      </c>
      <c r="AE67" s="110" t="str">
        <f>CONCATENATE(Table_Departements_Regions356[[#This Row],[numero département]]," ",Table_Departements_Regions356[[#This Row],[nom département]])</f>
        <v>76 Seine-Maritime</v>
      </c>
      <c r="AF67" s="115" t="s">
        <v>1311</v>
      </c>
    </row>
    <row r="68" spans="4:32" x14ac:dyDescent="0.3">
      <c r="D68" s="107" t="s">
        <v>1624</v>
      </c>
      <c r="Z68" s="113">
        <v>77</v>
      </c>
      <c r="AA68" s="114" t="s">
        <v>1380</v>
      </c>
      <c r="AB68" s="114" t="s">
        <v>1378</v>
      </c>
      <c r="AE68" s="110" t="str">
        <f>CONCATENATE(Table_Departements_Regions356[[#This Row],[numero département]]," ",Table_Departements_Regions356[[#This Row],[nom département]])</f>
        <v>77 Seine-et-Marne</v>
      </c>
      <c r="AF68" s="115" t="s">
        <v>1311</v>
      </c>
    </row>
    <row r="69" spans="4:32" x14ac:dyDescent="0.3">
      <c r="D69" s="107" t="s">
        <v>1673</v>
      </c>
      <c r="Z69" s="113">
        <v>78</v>
      </c>
      <c r="AA69" s="114" t="s">
        <v>1381</v>
      </c>
      <c r="AB69" s="114" t="s">
        <v>1378</v>
      </c>
      <c r="AE69" s="110" t="str">
        <f>CONCATENATE(Table_Departements_Regions356[[#This Row],[numero département]]," ",Table_Departements_Regions356[[#This Row],[nom département]])</f>
        <v>78 Yvelines</v>
      </c>
      <c r="AF69" s="115" t="s">
        <v>1311</v>
      </c>
    </row>
    <row r="70" spans="4:32" x14ac:dyDescent="0.3">
      <c r="D70" s="107" t="s">
        <v>1675</v>
      </c>
      <c r="Z70" s="113">
        <v>79</v>
      </c>
      <c r="AA70" s="114" t="s">
        <v>1382</v>
      </c>
      <c r="AB70" s="114" t="s">
        <v>1311</v>
      </c>
      <c r="AE70" s="110" t="str">
        <f>CONCATENATE(Table_Departements_Regions356[[#This Row],[numero département]]," ",Table_Departements_Regions356[[#This Row],[nom département]])</f>
        <v>79 Deux-Sèvres</v>
      </c>
      <c r="AF70" s="115" t="s">
        <v>1311</v>
      </c>
    </row>
    <row r="71" spans="4:32" x14ac:dyDescent="0.3">
      <c r="D71" s="107" t="s">
        <v>1676</v>
      </c>
      <c r="Z71" s="113">
        <v>80</v>
      </c>
      <c r="AA71" s="114" t="s">
        <v>1383</v>
      </c>
      <c r="AB71" s="114" t="s">
        <v>1285</v>
      </c>
      <c r="AE71" s="110" t="str">
        <f>CONCATENATE(Table_Departements_Regions356[[#This Row],[numero département]]," ",Table_Departements_Regions356[[#This Row],[nom département]])</f>
        <v>80 Somme</v>
      </c>
      <c r="AF71" s="115" t="s">
        <v>1311</v>
      </c>
    </row>
    <row r="72" spans="4:32" x14ac:dyDescent="0.3">
      <c r="D72" s="107" t="s">
        <v>1681</v>
      </c>
      <c r="Z72" s="113">
        <v>81</v>
      </c>
      <c r="AA72" s="114" t="s">
        <v>1384</v>
      </c>
      <c r="AB72" s="114" t="s">
        <v>1302</v>
      </c>
      <c r="AE72" s="110" t="str">
        <f>CONCATENATE(Table_Departements_Regions356[[#This Row],[numero département]]," ",Table_Departements_Regions356[[#This Row],[nom département]])</f>
        <v>81 Tarn</v>
      </c>
      <c r="AF72" s="115" t="s">
        <v>1311</v>
      </c>
    </row>
    <row r="73" spans="4:32" x14ac:dyDescent="0.3">
      <c r="D73" s="107" t="s">
        <v>1665</v>
      </c>
      <c r="Z73" s="113">
        <v>82</v>
      </c>
      <c r="AA73" s="114" t="s">
        <v>1385</v>
      </c>
      <c r="AB73" s="114" t="s">
        <v>1302</v>
      </c>
      <c r="AE73" s="110" t="str">
        <f>CONCATENATE(Table_Departements_Regions356[[#This Row],[numero département]]," ",Table_Departements_Regions356[[#This Row],[nom département]])</f>
        <v>82 Tarn-et-Garonne</v>
      </c>
      <c r="AF73" s="115" t="s">
        <v>1311</v>
      </c>
    </row>
    <row r="74" spans="4:32" x14ac:dyDescent="0.3">
      <c r="D74" s="107" t="s">
        <v>1674</v>
      </c>
      <c r="Z74" s="113">
        <v>83</v>
      </c>
      <c r="AA74" s="114" t="s">
        <v>1386</v>
      </c>
      <c r="AB74" s="114" t="s">
        <v>1290</v>
      </c>
      <c r="AE74" s="110" t="str">
        <f>CONCATENATE(Table_Departements_Regions356[[#This Row],[numero département]]," ",Table_Departements_Regions356[[#This Row],[nom département]])</f>
        <v>83 Var</v>
      </c>
      <c r="AF74" s="115" t="s">
        <v>1311</v>
      </c>
    </row>
    <row r="75" spans="4:32" x14ac:dyDescent="0.3">
      <c r="D75" s="107" t="s">
        <v>1678</v>
      </c>
      <c r="Z75" s="113">
        <v>84</v>
      </c>
      <c r="AA75" s="114" t="s">
        <v>1387</v>
      </c>
      <c r="AB75" s="114" t="s">
        <v>1290</v>
      </c>
      <c r="AE75" s="110" t="str">
        <f>CONCATENATE(Table_Departements_Regions356[[#This Row],[numero département]]," ",Table_Departements_Regions356[[#This Row],[nom département]])</f>
        <v>84 Vaucluse</v>
      </c>
      <c r="AF75" s="115" t="s">
        <v>1311</v>
      </c>
    </row>
    <row r="76" spans="4:32" x14ac:dyDescent="0.3">
      <c r="D76" s="107" t="s">
        <v>1635</v>
      </c>
      <c r="Z76" s="113">
        <v>85</v>
      </c>
      <c r="AA76" s="114" t="s">
        <v>1388</v>
      </c>
      <c r="AB76" s="114" t="s">
        <v>1347</v>
      </c>
      <c r="AE76" s="110" t="str">
        <f>CONCATENATE(Table_Departements_Regions356[[#This Row],[numero département]]," ",Table_Departements_Regions356[[#This Row],[nom département]])</f>
        <v>85 Vendée</v>
      </c>
      <c r="AF76" s="115" t="s">
        <v>1311</v>
      </c>
    </row>
    <row r="77" spans="4:32" x14ac:dyDescent="0.3">
      <c r="D77" s="107" t="s">
        <v>1648</v>
      </c>
      <c r="Z77" s="113">
        <v>86</v>
      </c>
      <c r="AA77" s="114" t="s">
        <v>1389</v>
      </c>
      <c r="AB77" s="114" t="s">
        <v>1311</v>
      </c>
      <c r="AE77" s="110" t="str">
        <f>CONCATENATE(Table_Departements_Regions356[[#This Row],[numero département]]," ",Table_Departements_Regions356[[#This Row],[nom département]])</f>
        <v>86 Vienne</v>
      </c>
      <c r="AF77" s="115" t="s">
        <v>1311</v>
      </c>
    </row>
    <row r="78" spans="4:32" x14ac:dyDescent="0.3">
      <c r="D78" s="107" t="s">
        <v>1629</v>
      </c>
      <c r="Z78" s="113">
        <v>87</v>
      </c>
      <c r="AA78" s="114" t="s">
        <v>1390</v>
      </c>
      <c r="AB78" s="114" t="s">
        <v>1311</v>
      </c>
      <c r="AE78" s="110" t="str">
        <f>CONCATENATE(Table_Departements_Regions356[[#This Row],[numero département]]," ",Table_Departements_Regions356[[#This Row],[nom département]])</f>
        <v>87 Haute-Vienne</v>
      </c>
      <c r="AF78" s="115" t="s">
        <v>1311</v>
      </c>
    </row>
    <row r="79" spans="4:32" x14ac:dyDescent="0.3">
      <c r="D79" s="107" t="s">
        <v>1682</v>
      </c>
      <c r="Z79" s="113">
        <v>88</v>
      </c>
      <c r="AA79" s="114" t="s">
        <v>1391</v>
      </c>
      <c r="AB79" s="114" t="s">
        <v>1299</v>
      </c>
      <c r="AE79" s="110" t="str">
        <f>CONCATENATE(Table_Departements_Regions356[[#This Row],[numero département]]," ",Table_Departements_Regions356[[#This Row],[nom département]])</f>
        <v>88 Vosges</v>
      </c>
      <c r="AF79" s="115" t="s">
        <v>1302</v>
      </c>
    </row>
    <row r="80" spans="4:32" x14ac:dyDescent="0.3">
      <c r="D80" s="107" t="s">
        <v>1685</v>
      </c>
      <c r="Z80" s="113">
        <v>89</v>
      </c>
      <c r="AA80" s="114" t="s">
        <v>1392</v>
      </c>
      <c r="AB80" s="114" t="s">
        <v>1322</v>
      </c>
      <c r="AE80" s="110" t="str">
        <f>CONCATENATE(Table_Departements_Regions356[[#This Row],[numero département]]," ",Table_Departements_Regions356[[#This Row],[nom département]])</f>
        <v>89 Yonne</v>
      </c>
      <c r="AF80" s="115" t="s">
        <v>1302</v>
      </c>
    </row>
    <row r="81" spans="4:32" x14ac:dyDescent="0.3">
      <c r="D81" s="107" t="s">
        <v>1581</v>
      </c>
      <c r="Z81" s="113">
        <v>90</v>
      </c>
      <c r="AA81" s="114" t="s">
        <v>1393</v>
      </c>
      <c r="AB81" s="114" t="s">
        <v>1322</v>
      </c>
      <c r="AE81" s="110" t="str">
        <f>CONCATENATE(Table_Departements_Regions356[[#This Row],[numero département]]," ",Table_Departements_Regions356[[#This Row],[nom département]])</f>
        <v>90 Territoire de Belfort</v>
      </c>
      <c r="AF81" s="115" t="s">
        <v>1302</v>
      </c>
    </row>
    <row r="82" spans="4:32" x14ac:dyDescent="0.3">
      <c r="D82" s="107" t="s">
        <v>1640</v>
      </c>
      <c r="Z82" s="113">
        <v>91</v>
      </c>
      <c r="AA82" s="114" t="s">
        <v>1394</v>
      </c>
      <c r="AB82" s="114" t="s">
        <v>1378</v>
      </c>
      <c r="AE82" s="110" t="str">
        <f>CONCATENATE(Table_Departements_Regions356[[#This Row],[numero département]]," ",Table_Departements_Regions356[[#This Row],[nom département]])</f>
        <v>91 Essonne</v>
      </c>
      <c r="AF82" s="115" t="s">
        <v>1302</v>
      </c>
    </row>
    <row r="83" spans="4:32" x14ac:dyDescent="0.3">
      <c r="D83" s="107" t="s">
        <v>1597</v>
      </c>
      <c r="Z83" s="113">
        <v>92</v>
      </c>
      <c r="AA83" s="114" t="s">
        <v>1395</v>
      </c>
      <c r="AB83" s="114" t="s">
        <v>1378</v>
      </c>
      <c r="AE83" s="110" t="str">
        <f>CONCATENATE(Table_Departements_Regions356[[#This Row],[numero département]]," ",Table_Departements_Regions356[[#This Row],[nom département]])</f>
        <v>92 Hauts-de-Seine</v>
      </c>
      <c r="AF83" s="115" t="s">
        <v>1302</v>
      </c>
    </row>
    <row r="84" spans="4:32" x14ac:dyDescent="0.3">
      <c r="D84" s="107" t="s">
        <v>1611</v>
      </c>
      <c r="Z84" s="113">
        <v>93</v>
      </c>
      <c r="AA84" s="114" t="s">
        <v>1396</v>
      </c>
      <c r="AB84" s="114" t="s">
        <v>1378</v>
      </c>
      <c r="AE84" s="110" t="str">
        <f>CONCATENATE(Table_Departements_Regions356[[#This Row],[numero département]]," ",Table_Departements_Regions356[[#This Row],[nom département]])</f>
        <v>93 Seine-Saint-Denis</v>
      </c>
      <c r="AF84" s="115" t="s">
        <v>1302</v>
      </c>
    </row>
    <row r="85" spans="4:32" x14ac:dyDescent="0.3">
      <c r="D85" s="107" t="s">
        <v>1680</v>
      </c>
      <c r="Z85" s="113">
        <v>94</v>
      </c>
      <c r="AA85" s="114" t="s">
        <v>1397</v>
      </c>
      <c r="AB85" s="114" t="s">
        <v>1378</v>
      </c>
      <c r="AE85" s="110" t="str">
        <f>CONCATENATE(Table_Departements_Regions356[[#This Row],[numero département]]," ",Table_Departements_Regions356[[#This Row],[nom département]])</f>
        <v>94 Val-de-Marne</v>
      </c>
      <c r="AF85" s="115" t="s">
        <v>1302</v>
      </c>
    </row>
    <row r="86" spans="4:32" x14ac:dyDescent="0.3">
      <c r="D86" s="107" t="s">
        <v>1638</v>
      </c>
      <c r="Z86" s="113">
        <v>95</v>
      </c>
      <c r="AA86" s="114" t="s">
        <v>1398</v>
      </c>
      <c r="AB86" s="114" t="s">
        <v>1378</v>
      </c>
      <c r="AE86" s="110" t="str">
        <f>CONCATENATE(Table_Departements_Regions356[[#This Row],[numero département]]," ",Table_Departements_Regions356[[#This Row],[nom département]])</f>
        <v>95 Val-d'Oise</v>
      </c>
      <c r="AF86" s="115" t="s">
        <v>1302</v>
      </c>
    </row>
    <row r="87" spans="4:32" x14ac:dyDescent="0.3">
      <c r="D87" s="107" t="s">
        <v>1684</v>
      </c>
      <c r="Z87" s="113">
        <v>971</v>
      </c>
      <c r="AA87" s="114" t="s">
        <v>1399</v>
      </c>
      <c r="AB87" s="114" t="s">
        <v>1399</v>
      </c>
      <c r="AE87" s="110" t="str">
        <f>CONCATENATE(Table_Departements_Regions356[[#This Row],[numero département]]," ",Table_Departements_Regions356[[#This Row],[nom département]])</f>
        <v>971 Guadeloupe</v>
      </c>
      <c r="AF87" s="115" t="s">
        <v>1302</v>
      </c>
    </row>
    <row r="88" spans="4:32" x14ac:dyDescent="0.3">
      <c r="D88" s="107" t="s">
        <v>1687</v>
      </c>
      <c r="Z88" s="113">
        <v>972</v>
      </c>
      <c r="AA88" s="114" t="s">
        <v>1400</v>
      </c>
      <c r="AB88" s="114" t="s">
        <v>1400</v>
      </c>
      <c r="AE88" s="110" t="str">
        <f>CONCATENATE(Table_Departements_Regions356[[#This Row],[numero département]]," ",Table_Departements_Regions356[[#This Row],[nom département]])</f>
        <v>972 Martinique</v>
      </c>
      <c r="AF88" s="115" t="s">
        <v>1302</v>
      </c>
    </row>
    <row r="89" spans="4:32" x14ac:dyDescent="0.3">
      <c r="D89" s="107" t="s">
        <v>1643</v>
      </c>
      <c r="Z89" s="113">
        <v>973</v>
      </c>
      <c r="AA89" s="114" t="s">
        <v>1401</v>
      </c>
      <c r="AB89" s="114" t="s">
        <v>1401</v>
      </c>
      <c r="AE89" s="110" t="str">
        <f>CONCATENATE(Table_Departements_Regions356[[#This Row],[numero département]]," ",Table_Departements_Regions356[[#This Row],[nom département]])</f>
        <v>973 Guyane</v>
      </c>
      <c r="AF89" s="115" t="s">
        <v>1302</v>
      </c>
    </row>
    <row r="90" spans="4:32" x14ac:dyDescent="0.3">
      <c r="D90" s="107" t="s">
        <v>1654</v>
      </c>
      <c r="Z90" s="113">
        <v>974</v>
      </c>
      <c r="AA90" s="114" t="s">
        <v>1402</v>
      </c>
      <c r="AB90" s="114" t="s">
        <v>1402</v>
      </c>
      <c r="AE90" s="110" t="str">
        <f>CONCATENATE(Table_Departements_Regions356[[#This Row],[numero département]]," ",Table_Departements_Regions356[[#This Row],[nom département]])</f>
        <v>974 La Réunion</v>
      </c>
      <c r="AF90" s="115" t="s">
        <v>1302</v>
      </c>
    </row>
    <row r="91" spans="4:32" x14ac:dyDescent="0.3">
      <c r="D91" s="107" t="s">
        <v>849</v>
      </c>
      <c r="Z91" s="113">
        <v>976</v>
      </c>
      <c r="AA91" s="114" t="s">
        <v>1403</v>
      </c>
      <c r="AB91" s="123" t="s">
        <v>1404</v>
      </c>
      <c r="AE91" s="110" t="str">
        <f>CONCATENATE(Table_Departements_Regions356[[#This Row],[numero département]]," ",Table_Departements_Regions356[[#This Row],[nom département]])</f>
        <v xml:space="preserve">976 Mayotte </v>
      </c>
      <c r="AF91" s="115" t="s">
        <v>1302</v>
      </c>
    </row>
    <row r="92" spans="4:32" x14ac:dyDescent="0.3">
      <c r="D92" s="107" t="s">
        <v>1683</v>
      </c>
      <c r="Z92" s="113" t="s">
        <v>1280</v>
      </c>
      <c r="AA92" s="114" t="s">
        <v>1281</v>
      </c>
      <c r="AB92" s="114" t="s">
        <v>1282</v>
      </c>
      <c r="AE92" s="110" t="str">
        <f>CONCATENATE(Table_Departements_Regions356[[#This Row],[numero département]]," ",Table_Departements_Regions356[[#This Row],[nom département]])</f>
        <v>01 Ain</v>
      </c>
      <c r="AF92" s="115" t="s">
        <v>1347</v>
      </c>
    </row>
    <row r="93" spans="4:32" x14ac:dyDescent="0.3">
      <c r="D93" s="107" t="s">
        <v>1686</v>
      </c>
      <c r="Z93" s="113" t="s">
        <v>1283</v>
      </c>
      <c r="AA93" s="114" t="s">
        <v>1284</v>
      </c>
      <c r="AB93" s="114" t="s">
        <v>1285</v>
      </c>
      <c r="AE93" s="110" t="str">
        <f>CONCATENATE(Table_Departements_Regions356[[#This Row],[numero département]]," ",Table_Departements_Regions356[[#This Row],[nom département]])</f>
        <v>02 Aisne</v>
      </c>
      <c r="AF93" s="115" t="s">
        <v>1347</v>
      </c>
    </row>
    <row r="94" spans="4:32" x14ac:dyDescent="0.3">
      <c r="D94" s="107" t="s">
        <v>1679</v>
      </c>
      <c r="Z94" s="113" t="s">
        <v>1286</v>
      </c>
      <c r="AA94" s="114" t="s">
        <v>1287</v>
      </c>
      <c r="AB94" s="114" t="s">
        <v>1282</v>
      </c>
      <c r="AE94" s="110" t="str">
        <f>CONCATENATE(Table_Departements_Regions356[[#This Row],[numero département]]," ",Table_Departements_Regions356[[#This Row],[nom département]])</f>
        <v>03 Allier</v>
      </c>
      <c r="AF94" s="115" t="s">
        <v>1347</v>
      </c>
    </row>
    <row r="95" spans="4:32" x14ac:dyDescent="0.3">
      <c r="D95" s="107" t="s">
        <v>1657</v>
      </c>
      <c r="Z95" s="113" t="s">
        <v>1288</v>
      </c>
      <c r="AA95" s="114" t="s">
        <v>1289</v>
      </c>
      <c r="AB95" s="114" t="s">
        <v>1290</v>
      </c>
      <c r="AE95" s="110" t="str">
        <f>CONCATENATE(Table_Departements_Regions356[[#This Row],[numero département]]," ",Table_Departements_Regions356[[#This Row],[nom département]])</f>
        <v>04 Alpes-de-Haute-Provence</v>
      </c>
      <c r="AF95" s="115" t="s">
        <v>1347</v>
      </c>
    </row>
    <row r="96" spans="4:32" x14ac:dyDescent="0.3">
      <c r="D96" s="107" t="s">
        <v>1664</v>
      </c>
      <c r="Z96" s="113" t="s">
        <v>1291</v>
      </c>
      <c r="AA96" s="114" t="s">
        <v>1292</v>
      </c>
      <c r="AB96" s="114" t="s">
        <v>1290</v>
      </c>
      <c r="AE96" s="110" t="str">
        <f>CONCATENATE(Table_Departements_Regions356[[#This Row],[numero département]]," ",Table_Departements_Regions356[[#This Row],[nom département]])</f>
        <v>05 Hautes-Alpes</v>
      </c>
      <c r="AF96" s="115" t="s">
        <v>1347</v>
      </c>
    </row>
    <row r="97" spans="4:32" x14ac:dyDescent="0.3">
      <c r="D97" s="107" t="s">
        <v>1625</v>
      </c>
      <c r="Z97" s="113" t="s">
        <v>1293</v>
      </c>
      <c r="AA97" s="114" t="s">
        <v>1294</v>
      </c>
      <c r="AB97" s="114" t="s">
        <v>1290</v>
      </c>
      <c r="AE97" s="110" t="str">
        <f>CONCATENATE(Table_Departements_Regions356[[#This Row],[numero département]]," ",Table_Departements_Regions356[[#This Row],[nom département]])</f>
        <v>06 Alpes-Maritimes</v>
      </c>
      <c r="AF97" s="115" t="s">
        <v>1290</v>
      </c>
    </row>
    <row r="98" spans="4:32" x14ac:dyDescent="0.3">
      <c r="D98" s="107" t="s">
        <v>1639</v>
      </c>
      <c r="Z98" s="113" t="s">
        <v>1295</v>
      </c>
      <c r="AA98" s="114" t="s">
        <v>1296</v>
      </c>
      <c r="AB98" s="114" t="s">
        <v>1282</v>
      </c>
      <c r="AE98" s="110" t="str">
        <f>CONCATENATE(Table_Departements_Regions356[[#This Row],[numero département]]," ",Table_Departements_Regions356[[#This Row],[nom département]])</f>
        <v>07 Ardèche</v>
      </c>
      <c r="AF98" s="115" t="s">
        <v>1290</v>
      </c>
    </row>
    <row r="99" spans="4:32" x14ac:dyDescent="0.3">
      <c r="D99" s="107" t="s">
        <v>1651</v>
      </c>
      <c r="Z99" s="113" t="s">
        <v>1297</v>
      </c>
      <c r="AA99" s="114" t="s">
        <v>1298</v>
      </c>
      <c r="AB99" s="114" t="s">
        <v>1299</v>
      </c>
      <c r="AE99" s="110" t="str">
        <f>CONCATENATE(Table_Departements_Regions356[[#This Row],[numero département]]," ",Table_Departements_Regions356[[#This Row],[nom département]])</f>
        <v>08 Ardennes</v>
      </c>
      <c r="AF99" s="115" t="s">
        <v>1290</v>
      </c>
    </row>
    <row r="100" spans="4:32" x14ac:dyDescent="0.3">
      <c r="D100" s="107" t="s">
        <v>1659</v>
      </c>
      <c r="Z100" s="113" t="s">
        <v>1300</v>
      </c>
      <c r="AA100" s="114" t="s">
        <v>1301</v>
      </c>
      <c r="AB100" s="114" t="s">
        <v>1302</v>
      </c>
      <c r="AE100" s="110" t="str">
        <f>CONCATENATE(Table_Departements_Regions356[[#This Row],[numero département]]," ",Table_Departements_Regions356[[#This Row],[nom département]])</f>
        <v>09 Ariège</v>
      </c>
      <c r="AF100" s="115" t="s">
        <v>1290</v>
      </c>
    </row>
    <row r="101" spans="4:32" x14ac:dyDescent="0.3">
      <c r="D101" s="107" t="s">
        <v>1666</v>
      </c>
      <c r="Z101" s="113" t="s">
        <v>1316</v>
      </c>
      <c r="AA101" s="114" t="s">
        <v>1317</v>
      </c>
      <c r="AB101" s="114" t="s">
        <v>1318</v>
      </c>
      <c r="AE101" s="110" t="str">
        <f>CONCATENATE(Table_Departements_Regions356[[#This Row],[numero département]]," ",Table_Departements_Regions356[[#This Row],[nom département]])</f>
        <v>2A Corse-du-Sud</v>
      </c>
      <c r="AF101" s="115" t="s">
        <v>1290</v>
      </c>
    </row>
    <row r="102" spans="4:32" x14ac:dyDescent="0.3">
      <c r="Z102" s="113" t="s">
        <v>1319</v>
      </c>
      <c r="AA102" s="114" t="s">
        <v>1320</v>
      </c>
      <c r="AB102" s="114" t="s">
        <v>1318</v>
      </c>
      <c r="AE102" s="110" t="str">
        <f>CONCATENATE(Table_Departements_Regions356[[#This Row],[numero département]]," ",Table_Departements_Regions356[[#This Row],[nom département]])</f>
        <v>2B Haute-Corse</v>
      </c>
      <c r="AF102" s="125" t="s">
        <v>1290</v>
      </c>
    </row>
    <row r="111" spans="4:32" x14ac:dyDescent="0.3">
      <c r="AB111" s="112" t="s">
        <v>1279</v>
      </c>
    </row>
    <row r="112" spans="4:32" x14ac:dyDescent="0.3">
      <c r="AB112" s="115" t="s">
        <v>1282</v>
      </c>
    </row>
    <row r="113" spans="28:28" x14ac:dyDescent="0.3">
      <c r="AB113" s="115" t="s">
        <v>1322</v>
      </c>
    </row>
    <row r="114" spans="28:28" x14ac:dyDescent="0.3">
      <c r="AB114" s="115" t="s">
        <v>1324</v>
      </c>
    </row>
    <row r="115" spans="28:28" x14ac:dyDescent="0.3">
      <c r="AB115" s="115" t="s">
        <v>1314</v>
      </c>
    </row>
    <row r="116" spans="28:28" x14ac:dyDescent="0.3">
      <c r="AB116" s="115" t="s">
        <v>1318</v>
      </c>
    </row>
    <row r="117" spans="28:28" x14ac:dyDescent="0.3">
      <c r="AB117" s="115" t="s">
        <v>1299</v>
      </c>
    </row>
    <row r="118" spans="28:28" x14ac:dyDescent="0.3">
      <c r="AB118" s="115" t="s">
        <v>1285</v>
      </c>
    </row>
    <row r="119" spans="28:28" x14ac:dyDescent="0.3">
      <c r="AB119" s="115" t="s">
        <v>1378</v>
      </c>
    </row>
    <row r="120" spans="28:28" x14ac:dyDescent="0.3">
      <c r="AB120" s="115" t="s">
        <v>1308</v>
      </c>
    </row>
    <row r="121" spans="28:28" x14ac:dyDescent="0.3">
      <c r="AB121" s="115" t="s">
        <v>1311</v>
      </c>
    </row>
    <row r="122" spans="28:28" x14ac:dyDescent="0.3">
      <c r="AB122" s="115" t="s">
        <v>1302</v>
      </c>
    </row>
    <row r="123" spans="28:28" x14ac:dyDescent="0.3">
      <c r="AB123" s="115" t="s">
        <v>1347</v>
      </c>
    </row>
    <row r="124" spans="28:28" x14ac:dyDescent="0.3">
      <c r="AB124" s="125" t="s">
        <v>1290</v>
      </c>
    </row>
  </sheetData>
  <sheetProtection algorithmName="SHA-512" hashValue="TPcH6A2kTEHxbOFRqWYtapjWZfluulcGqvRVXgbkLBDzx4G/JWVwKsFnBF5zU8MkOKbGXCaxflBX7byXgiU+Hw==" saltValue="2lpNUZ/Z9QxvIxnuRczHvg==" spinCount="100000" sheet="1" objects="1" scenarios="1" selectLockedCells="1"/>
  <mergeCells count="1">
    <mergeCell ref="B1:I1"/>
  </mergeCells>
  <pageMargins left="0.7" right="0.7" top="0.75" bottom="0.75" header="0.3" footer="0.3"/>
  <pageSetup paperSize="9" orientation="portrait" r:id="rId1"/>
  <legacy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55F0F-B239-4E6B-861B-2E80699D8391}">
  <sheetPr>
    <tabColor rgb="FFC00000"/>
    <pageSetUpPr fitToPage="1"/>
  </sheetPr>
  <dimension ref="B1:V40"/>
  <sheetViews>
    <sheetView showGridLines="0" zoomScale="90" zoomScaleNormal="90" workbookViewId="0">
      <selection sqref="A1:XFD1048576"/>
    </sheetView>
  </sheetViews>
  <sheetFormatPr baseColWidth="10" defaultColWidth="10.59765625" defaultRowHeight="14.4" x14ac:dyDescent="0.3"/>
  <cols>
    <col min="1" max="1" width="3.8984375" style="2" customWidth="1"/>
    <col min="2" max="2" width="6.8984375" style="2" customWidth="1"/>
    <col min="3" max="3" width="3.59765625" style="2" customWidth="1"/>
    <col min="4" max="4" width="13.5" style="2" customWidth="1"/>
    <col min="5" max="9" width="10.59765625" style="2"/>
    <col min="10" max="10" width="10.59765625" style="2" customWidth="1"/>
    <col min="11" max="13" width="10.59765625" style="2"/>
    <col min="14" max="14" width="5.19921875" style="2" customWidth="1"/>
    <col min="15" max="20" width="10.59765625" style="2"/>
    <col min="21" max="21" width="11.5" style="2" customWidth="1"/>
    <col min="22" max="22" width="16" style="2" customWidth="1"/>
    <col min="23" max="16384" width="10.59765625" style="2"/>
  </cols>
  <sheetData>
    <row r="1" spans="2:22" x14ac:dyDescent="0.3">
      <c r="B1" s="129"/>
      <c r="C1" s="129"/>
      <c r="D1" s="129"/>
      <c r="E1" s="129"/>
      <c r="F1" s="129"/>
      <c r="G1" s="129"/>
      <c r="H1" s="129"/>
      <c r="I1" s="129"/>
      <c r="J1" s="129"/>
      <c r="K1" s="129"/>
    </row>
    <row r="3" spans="2:22" ht="23.4" x14ac:dyDescent="0.45">
      <c r="B3" s="4" t="s">
        <v>1406</v>
      </c>
      <c r="C3" s="5"/>
      <c r="D3" s="5"/>
      <c r="E3" s="5"/>
      <c r="F3" s="5"/>
      <c r="G3" s="5"/>
      <c r="H3" s="5"/>
      <c r="I3" s="5"/>
      <c r="J3" s="5"/>
      <c r="K3" s="5"/>
      <c r="L3" s="5"/>
      <c r="M3" s="5"/>
      <c r="N3" s="5"/>
      <c r="O3" s="5"/>
      <c r="P3" s="5"/>
      <c r="Q3" s="5"/>
      <c r="R3" s="5"/>
      <c r="S3" s="5"/>
      <c r="T3" s="5"/>
      <c r="U3" s="5"/>
      <c r="V3" s="5"/>
    </row>
    <row r="4" spans="2:22" ht="20.100000000000001" customHeight="1" x14ac:dyDescent="0.3">
      <c r="B4" s="6" t="s">
        <v>1407</v>
      </c>
      <c r="C4" s="130" t="s">
        <v>1795</v>
      </c>
      <c r="D4" s="130"/>
      <c r="E4" s="130"/>
      <c r="F4" s="130"/>
      <c r="G4" s="130"/>
      <c r="H4" s="130"/>
      <c r="I4" s="130"/>
      <c r="J4" s="130"/>
      <c r="K4" s="130"/>
      <c r="L4" s="130"/>
      <c r="M4" s="130"/>
      <c r="N4" s="130"/>
      <c r="O4" s="130"/>
      <c r="P4" s="130"/>
      <c r="Q4" s="130"/>
      <c r="R4" s="130"/>
      <c r="S4" s="130"/>
      <c r="T4" s="130"/>
      <c r="U4" s="130"/>
      <c r="V4" s="60"/>
    </row>
    <row r="5" spans="2:22" ht="20.25" customHeight="1" x14ac:dyDescent="0.3">
      <c r="B5" s="6" t="s">
        <v>1407</v>
      </c>
      <c r="C5" s="130" t="s">
        <v>1689</v>
      </c>
      <c r="D5" s="130"/>
      <c r="E5" s="130"/>
      <c r="F5" s="130"/>
      <c r="G5" s="130"/>
      <c r="H5" s="130"/>
      <c r="I5" s="130"/>
      <c r="J5" s="130"/>
      <c r="K5" s="130"/>
      <c r="L5" s="130"/>
      <c r="M5" s="130"/>
      <c r="N5" s="130"/>
      <c r="O5" s="130"/>
      <c r="P5" s="130"/>
      <c r="Q5" s="130"/>
      <c r="R5" s="130"/>
      <c r="S5" s="130"/>
      <c r="T5" s="130"/>
      <c r="U5" s="130"/>
      <c r="V5" s="130"/>
    </row>
    <row r="6" spans="2:22" ht="20.25" customHeight="1" x14ac:dyDescent="0.3">
      <c r="B6" s="6" t="s">
        <v>1407</v>
      </c>
      <c r="C6" s="130" t="s">
        <v>1720</v>
      </c>
      <c r="D6" s="130"/>
      <c r="E6" s="130"/>
      <c r="F6" s="130"/>
      <c r="G6" s="130"/>
      <c r="H6" s="130"/>
      <c r="I6" s="130"/>
      <c r="J6" s="130"/>
      <c r="K6" s="130"/>
      <c r="L6" s="130"/>
      <c r="M6" s="130"/>
      <c r="N6" s="130"/>
      <c r="O6" s="130"/>
      <c r="P6" s="130"/>
      <c r="Q6" s="130"/>
      <c r="R6" s="130"/>
      <c r="S6" s="130"/>
      <c r="T6" s="130"/>
      <c r="U6" s="130"/>
      <c r="V6" s="130"/>
    </row>
    <row r="7" spans="2:22" ht="36" customHeight="1" x14ac:dyDescent="0.3">
      <c r="B7" s="12" t="s">
        <v>1482</v>
      </c>
      <c r="C7" s="130" t="s">
        <v>1719</v>
      </c>
      <c r="D7" s="130"/>
      <c r="E7" s="130"/>
      <c r="F7" s="130"/>
      <c r="G7" s="130"/>
      <c r="H7" s="130"/>
      <c r="I7" s="130"/>
      <c r="J7" s="130"/>
      <c r="K7" s="130"/>
      <c r="L7" s="130"/>
      <c r="M7" s="130"/>
      <c r="N7" s="130"/>
      <c r="O7" s="130"/>
      <c r="P7" s="130"/>
      <c r="Q7" s="130"/>
      <c r="R7" s="130"/>
      <c r="S7" s="130"/>
      <c r="T7" s="130"/>
      <c r="U7" s="130"/>
      <c r="V7" s="130"/>
    </row>
    <row r="8" spans="2:22" ht="36" customHeight="1" x14ac:dyDescent="0.3">
      <c r="B8" s="38"/>
      <c r="C8" s="39"/>
      <c r="D8" s="39"/>
      <c r="E8" s="39"/>
      <c r="F8" s="39"/>
      <c r="G8" s="39"/>
      <c r="H8" s="39"/>
      <c r="I8" s="39"/>
      <c r="J8" s="39"/>
      <c r="K8" s="39"/>
      <c r="L8" s="39"/>
      <c r="M8" s="39"/>
      <c r="N8" s="39"/>
      <c r="O8" s="39"/>
      <c r="P8" s="39"/>
      <c r="Q8" s="39"/>
      <c r="R8" s="39"/>
      <c r="S8" s="39"/>
      <c r="T8" s="39"/>
      <c r="U8" s="39"/>
      <c r="V8" s="40"/>
    </row>
    <row r="10" spans="2:22" ht="18" x14ac:dyDescent="0.35">
      <c r="B10" s="42" t="s">
        <v>1690</v>
      </c>
      <c r="C10" s="13"/>
      <c r="D10" s="13"/>
      <c r="E10" s="13"/>
      <c r="F10" s="41"/>
      <c r="G10" s="41"/>
      <c r="H10" s="7"/>
      <c r="I10" s="7"/>
      <c r="J10" s="7"/>
      <c r="K10" s="7"/>
      <c r="L10" s="7"/>
      <c r="M10" s="7"/>
      <c r="N10" s="7"/>
      <c r="O10" s="7"/>
      <c r="P10" s="7"/>
      <c r="Q10" s="7"/>
      <c r="R10" s="7"/>
      <c r="S10" s="7"/>
      <c r="T10" s="7"/>
      <c r="U10" s="7"/>
      <c r="V10" s="3"/>
    </row>
    <row r="11" spans="2:22" ht="38.1" customHeight="1" x14ac:dyDescent="0.3">
      <c r="B11" s="8" t="s">
        <v>1407</v>
      </c>
      <c r="C11" s="128" t="s">
        <v>1691</v>
      </c>
      <c r="D11" s="128"/>
      <c r="E11" s="128"/>
      <c r="F11" s="128"/>
      <c r="G11" s="128"/>
      <c r="H11" s="128"/>
      <c r="I11" s="128"/>
      <c r="J11" s="33"/>
      <c r="K11" s="33"/>
      <c r="L11" s="33"/>
      <c r="M11" s="33"/>
      <c r="N11" s="33"/>
      <c r="O11" s="33"/>
      <c r="P11" s="33"/>
      <c r="Q11" s="33"/>
      <c r="R11" s="33"/>
      <c r="S11" s="33"/>
      <c r="T11" s="33"/>
      <c r="U11" s="33"/>
      <c r="V11" s="34"/>
    </row>
    <row r="12" spans="2:22" ht="33.6" customHeight="1" x14ac:dyDescent="0.3">
      <c r="B12" s="8" t="s">
        <v>1407</v>
      </c>
      <c r="C12" s="131" t="s">
        <v>1483</v>
      </c>
      <c r="D12" s="131"/>
      <c r="E12" s="131"/>
      <c r="F12" s="131"/>
      <c r="G12" s="131"/>
      <c r="H12" s="131"/>
      <c r="I12" s="131"/>
      <c r="J12" s="35"/>
      <c r="K12" s="35"/>
      <c r="L12" s="35"/>
      <c r="M12" s="35"/>
      <c r="N12" s="35"/>
      <c r="O12" s="35"/>
      <c r="P12" s="35"/>
      <c r="Q12" s="35"/>
      <c r="R12" s="35"/>
      <c r="S12" s="35"/>
      <c r="T12" s="35"/>
      <c r="U12" s="35"/>
      <c r="V12" s="34"/>
    </row>
    <row r="13" spans="2:22" ht="36.6" customHeight="1" x14ac:dyDescent="0.3">
      <c r="B13" s="8" t="s">
        <v>1407</v>
      </c>
      <c r="C13" s="131" t="s">
        <v>1698</v>
      </c>
      <c r="D13" s="131"/>
      <c r="E13" s="131"/>
      <c r="F13" s="131"/>
      <c r="G13" s="131"/>
      <c r="H13" s="131"/>
      <c r="I13" s="131"/>
      <c r="J13" s="36"/>
      <c r="K13" s="36"/>
      <c r="L13" s="36"/>
      <c r="M13" s="36"/>
      <c r="N13" s="36"/>
      <c r="O13" s="36"/>
      <c r="P13" s="36"/>
      <c r="Q13" s="36"/>
      <c r="R13" s="36"/>
      <c r="S13" s="36"/>
      <c r="T13" s="36"/>
      <c r="U13" s="36"/>
      <c r="V13" s="34"/>
    </row>
    <row r="14" spans="2:22" ht="135" customHeight="1" x14ac:dyDescent="0.3">
      <c r="B14" s="8" t="s">
        <v>1407</v>
      </c>
      <c r="C14" s="131" t="s">
        <v>1743</v>
      </c>
      <c r="D14" s="131"/>
      <c r="E14" s="131"/>
      <c r="F14" s="131"/>
      <c r="G14" s="131"/>
      <c r="H14" s="131"/>
      <c r="I14" s="131"/>
      <c r="J14" s="36"/>
      <c r="K14" s="36"/>
      <c r="L14" s="36"/>
      <c r="M14" s="36"/>
      <c r="N14" s="36"/>
      <c r="O14" s="36"/>
      <c r="P14" s="36"/>
      <c r="Q14" s="36"/>
      <c r="R14" s="36"/>
      <c r="S14" s="36"/>
      <c r="T14" s="36"/>
      <c r="U14" s="36"/>
      <c r="V14" s="34"/>
    </row>
    <row r="15" spans="2:22" ht="22.5" customHeight="1" x14ac:dyDescent="0.3">
      <c r="B15" s="8" t="s">
        <v>1407</v>
      </c>
      <c r="C15" s="128" t="s">
        <v>1484</v>
      </c>
      <c r="D15" s="128"/>
      <c r="E15" s="128"/>
      <c r="F15" s="128"/>
      <c r="G15" s="128"/>
      <c r="H15" s="128"/>
      <c r="I15" s="128"/>
      <c r="J15" s="128"/>
      <c r="K15" s="128"/>
      <c r="L15" s="128"/>
      <c r="M15" s="36"/>
      <c r="N15" s="36"/>
      <c r="O15" s="36"/>
      <c r="P15" s="36"/>
      <c r="Q15" s="36"/>
      <c r="R15" s="36"/>
      <c r="S15" s="36"/>
      <c r="T15" s="36"/>
      <c r="U15" s="36"/>
      <c r="V15" s="34"/>
    </row>
    <row r="16" spans="2:22" ht="48" customHeight="1" x14ac:dyDescent="0.3">
      <c r="B16" s="8" t="s">
        <v>1407</v>
      </c>
      <c r="C16" s="128" t="s">
        <v>1711</v>
      </c>
      <c r="D16" s="128"/>
      <c r="E16" s="128"/>
      <c r="F16" s="128"/>
      <c r="G16" s="128"/>
      <c r="H16" s="128"/>
      <c r="I16" s="128"/>
      <c r="J16" s="128"/>
      <c r="K16" s="128"/>
      <c r="L16" s="128"/>
      <c r="M16" s="36"/>
      <c r="N16" s="36"/>
      <c r="O16" s="36"/>
      <c r="P16" s="36"/>
      <c r="Q16" s="36"/>
      <c r="R16" s="36"/>
      <c r="S16" s="36"/>
      <c r="T16" s="36"/>
      <c r="U16" s="36"/>
      <c r="V16" s="34"/>
    </row>
    <row r="17" spans="2:22" ht="51" customHeight="1" x14ac:dyDescent="0.3">
      <c r="B17" s="8"/>
      <c r="C17" s="61" t="s">
        <v>1712</v>
      </c>
      <c r="D17" s="132" t="s">
        <v>1721</v>
      </c>
      <c r="E17" s="132"/>
      <c r="F17" s="132"/>
      <c r="G17" s="132"/>
      <c r="H17" s="132"/>
      <c r="I17" s="132"/>
      <c r="J17" s="132"/>
      <c r="K17" s="132"/>
      <c r="L17" s="132"/>
      <c r="M17" s="36"/>
      <c r="N17" s="36"/>
      <c r="O17" s="36"/>
      <c r="P17" s="36"/>
      <c r="Q17" s="36"/>
      <c r="R17" s="36"/>
      <c r="S17" s="36"/>
      <c r="T17" s="36"/>
      <c r="U17" s="36"/>
      <c r="V17" s="34"/>
    </row>
    <row r="18" spans="2:22" ht="17.399999999999999" customHeight="1" x14ac:dyDescent="0.3">
      <c r="B18" s="8"/>
      <c r="C18" s="61" t="s">
        <v>1712</v>
      </c>
      <c r="D18" s="128" t="s">
        <v>1688</v>
      </c>
      <c r="E18" s="128"/>
      <c r="F18" s="128"/>
      <c r="G18" s="128"/>
      <c r="H18" s="128"/>
      <c r="I18" s="128"/>
      <c r="J18" s="128"/>
      <c r="K18" s="128"/>
      <c r="L18" s="128"/>
      <c r="M18" s="36"/>
      <c r="N18" s="36"/>
      <c r="O18" s="36"/>
      <c r="P18" s="36"/>
      <c r="Q18" s="36"/>
      <c r="R18" s="36"/>
      <c r="S18" s="36"/>
      <c r="T18" s="36"/>
      <c r="U18" s="36"/>
      <c r="V18" s="34"/>
    </row>
    <row r="19" spans="2:22" ht="53.4" customHeight="1" x14ac:dyDescent="0.3">
      <c r="B19" s="8"/>
      <c r="C19" s="61" t="s">
        <v>1712</v>
      </c>
      <c r="D19" s="128" t="s">
        <v>1706</v>
      </c>
      <c r="E19" s="128"/>
      <c r="F19" s="128"/>
      <c r="G19" s="128"/>
      <c r="H19" s="128"/>
      <c r="I19" s="128"/>
      <c r="J19" s="128"/>
      <c r="K19" s="128"/>
      <c r="L19" s="128"/>
      <c r="M19" s="36"/>
      <c r="N19" s="36"/>
      <c r="O19" s="36"/>
      <c r="P19" s="36"/>
      <c r="Q19" s="36"/>
      <c r="R19" s="36"/>
      <c r="S19" s="36"/>
      <c r="T19" s="36"/>
      <c r="U19" s="36"/>
      <c r="V19" s="34"/>
    </row>
    <row r="20" spans="2:22" ht="51" customHeight="1" x14ac:dyDescent="0.3">
      <c r="B20" s="8"/>
      <c r="C20" s="61" t="s">
        <v>1712</v>
      </c>
      <c r="D20" s="128" t="s">
        <v>1705</v>
      </c>
      <c r="E20" s="128"/>
      <c r="F20" s="128"/>
      <c r="G20" s="128"/>
      <c r="H20" s="128"/>
      <c r="I20" s="128"/>
      <c r="J20" s="128"/>
      <c r="K20" s="128"/>
      <c r="L20" s="128"/>
      <c r="M20" s="36"/>
      <c r="N20" s="36"/>
      <c r="O20" s="36"/>
      <c r="P20" s="36"/>
      <c r="Q20" s="36"/>
      <c r="R20" s="36"/>
      <c r="S20" s="36"/>
      <c r="T20" s="36"/>
      <c r="U20" s="36"/>
      <c r="V20" s="34"/>
    </row>
    <row r="21" spans="2:22" ht="77.400000000000006" customHeight="1" x14ac:dyDescent="0.3">
      <c r="B21" s="8" t="s">
        <v>1407</v>
      </c>
      <c r="C21" s="128" t="s">
        <v>1722</v>
      </c>
      <c r="D21" s="128"/>
      <c r="E21" s="128"/>
      <c r="F21" s="128"/>
      <c r="G21" s="128"/>
      <c r="H21" s="128"/>
      <c r="I21" s="128"/>
      <c r="J21" s="128"/>
      <c r="K21" s="128"/>
      <c r="L21" s="128"/>
      <c r="M21" s="36"/>
      <c r="N21" s="36"/>
      <c r="O21" s="36"/>
      <c r="P21" s="36"/>
      <c r="Q21" s="36"/>
      <c r="R21" s="36"/>
      <c r="S21" s="36"/>
      <c r="T21" s="36"/>
      <c r="U21" s="36"/>
      <c r="V21" s="34"/>
    </row>
    <row r="22" spans="2:22" ht="38.1" customHeight="1" x14ac:dyDescent="0.3">
      <c r="B22" s="8" t="s">
        <v>1407</v>
      </c>
      <c r="C22" s="128" t="s">
        <v>1710</v>
      </c>
      <c r="D22" s="128"/>
      <c r="E22" s="128"/>
      <c r="F22" s="128"/>
      <c r="G22" s="128"/>
      <c r="H22" s="128"/>
      <c r="I22" s="128"/>
      <c r="J22" s="128"/>
      <c r="K22" s="128"/>
      <c r="L22" s="128"/>
      <c r="M22" s="36"/>
      <c r="N22" s="36"/>
      <c r="O22" s="36"/>
      <c r="P22" s="36"/>
      <c r="Q22" s="36"/>
      <c r="R22" s="36"/>
      <c r="S22" s="36"/>
      <c r="T22" s="36"/>
      <c r="U22" s="36"/>
      <c r="V22" s="34"/>
    </row>
    <row r="23" spans="2:22" ht="20.100000000000001" customHeight="1" x14ac:dyDescent="0.3">
      <c r="B23" s="8" t="s">
        <v>1407</v>
      </c>
      <c r="C23" s="128" t="s">
        <v>1693</v>
      </c>
      <c r="D23" s="128"/>
      <c r="E23" s="128"/>
      <c r="F23" s="128"/>
      <c r="G23" s="128"/>
      <c r="H23" s="128"/>
      <c r="I23" s="128"/>
      <c r="J23" s="36"/>
      <c r="K23" s="36"/>
      <c r="L23" s="36"/>
      <c r="M23" s="36"/>
      <c r="N23" s="36"/>
      <c r="O23" s="36"/>
      <c r="P23" s="36"/>
      <c r="Q23" s="36"/>
      <c r="R23" s="36"/>
      <c r="S23" s="36"/>
      <c r="T23" s="36"/>
      <c r="U23" s="36"/>
      <c r="V23" s="34"/>
    </row>
    <row r="24" spans="2:22" ht="52.5" customHeight="1" x14ac:dyDescent="0.3">
      <c r="B24" s="8" t="s">
        <v>1407</v>
      </c>
      <c r="C24" s="128" t="s">
        <v>1742</v>
      </c>
      <c r="D24" s="128"/>
      <c r="E24" s="128"/>
      <c r="F24" s="128"/>
      <c r="G24" s="128"/>
      <c r="H24" s="128"/>
      <c r="I24" s="128"/>
      <c r="J24" s="128"/>
      <c r="K24" s="128"/>
      <c r="L24" s="128"/>
      <c r="M24" s="36"/>
      <c r="N24" s="36"/>
      <c r="O24" s="36"/>
      <c r="P24" s="36"/>
      <c r="Q24" s="36"/>
      <c r="R24" s="36"/>
      <c r="S24" s="36"/>
      <c r="T24" s="36"/>
      <c r="U24" s="36"/>
      <c r="V24" s="34"/>
    </row>
    <row r="25" spans="2:22" ht="45.9" customHeight="1" x14ac:dyDescent="0.3">
      <c r="B25" s="8" t="s">
        <v>1407</v>
      </c>
      <c r="C25" s="128" t="s">
        <v>1692</v>
      </c>
      <c r="D25" s="128"/>
      <c r="E25" s="128"/>
      <c r="F25" s="128"/>
      <c r="G25" s="128"/>
      <c r="H25" s="128"/>
      <c r="I25" s="128"/>
      <c r="J25" s="128"/>
      <c r="K25" s="128"/>
      <c r="L25" s="128"/>
      <c r="M25" s="36"/>
      <c r="N25" s="36"/>
      <c r="O25" s="36"/>
      <c r="P25" s="36"/>
      <c r="Q25" s="36"/>
      <c r="R25" s="36"/>
      <c r="S25" s="36"/>
      <c r="T25" s="36"/>
      <c r="U25" s="36"/>
      <c r="V25" s="34"/>
    </row>
    <row r="26" spans="2:22" ht="36" customHeight="1" x14ac:dyDescent="0.3">
      <c r="B26" s="8"/>
      <c r="C26" s="55"/>
      <c r="D26" s="55"/>
      <c r="E26" s="55"/>
      <c r="F26" s="55"/>
      <c r="G26" s="55"/>
      <c r="H26" s="55"/>
      <c r="I26" s="55"/>
      <c r="J26" s="55"/>
      <c r="K26" s="55"/>
      <c r="L26" s="55"/>
      <c r="M26" s="55"/>
      <c r="N26" s="55"/>
      <c r="O26" s="55"/>
      <c r="P26" s="55"/>
      <c r="Q26" s="55"/>
      <c r="R26" s="55"/>
      <c r="S26" s="55"/>
      <c r="T26" s="55"/>
      <c r="U26" s="55"/>
      <c r="V26" s="34"/>
    </row>
    <row r="27" spans="2:22" ht="36" customHeight="1" x14ac:dyDescent="0.3">
      <c r="B27" s="8"/>
      <c r="C27" s="55"/>
      <c r="D27" s="55"/>
      <c r="E27" s="55"/>
      <c r="F27" s="55"/>
      <c r="G27" s="55"/>
      <c r="H27" s="55"/>
      <c r="I27" s="55"/>
      <c r="J27" s="55"/>
      <c r="K27" s="55"/>
      <c r="L27" s="55"/>
      <c r="M27" s="55"/>
      <c r="N27" s="55"/>
      <c r="O27" s="55"/>
      <c r="P27" s="55"/>
      <c r="Q27" s="55"/>
      <c r="R27" s="55"/>
      <c r="S27" s="55"/>
      <c r="T27" s="55"/>
      <c r="U27" s="55"/>
      <c r="V27" s="34"/>
    </row>
    <row r="28" spans="2:22" ht="36" customHeight="1" x14ac:dyDescent="0.3">
      <c r="B28" s="8"/>
      <c r="C28" s="55"/>
      <c r="D28" s="55"/>
      <c r="E28" s="55"/>
      <c r="F28" s="55"/>
      <c r="G28" s="55"/>
      <c r="H28" s="55"/>
      <c r="I28" s="55"/>
      <c r="J28" s="55"/>
      <c r="K28" s="55"/>
      <c r="L28" s="55"/>
      <c r="M28" s="55"/>
      <c r="N28" s="55"/>
      <c r="O28" s="55"/>
      <c r="P28" s="55"/>
      <c r="Q28" s="55"/>
      <c r="R28" s="55"/>
      <c r="S28" s="55"/>
      <c r="T28" s="55"/>
      <c r="U28" s="55"/>
      <c r="V28" s="34"/>
    </row>
    <row r="29" spans="2:22" ht="36" customHeight="1" x14ac:dyDescent="0.3">
      <c r="B29" s="8"/>
      <c r="C29" s="55"/>
      <c r="D29" s="55"/>
      <c r="E29" s="55"/>
      <c r="F29" s="55"/>
      <c r="G29" s="55"/>
      <c r="H29" s="55"/>
      <c r="I29" s="55"/>
      <c r="J29" s="55"/>
      <c r="K29" s="55"/>
      <c r="L29" s="55"/>
      <c r="M29" s="55"/>
      <c r="N29" s="55"/>
      <c r="O29" s="55"/>
      <c r="P29" s="55"/>
      <c r="Q29" s="55"/>
      <c r="R29" s="55"/>
      <c r="S29" s="55"/>
      <c r="T29" s="55"/>
      <c r="U29" s="55"/>
      <c r="V29" s="34"/>
    </row>
    <row r="30" spans="2:22" ht="36" customHeight="1" x14ac:dyDescent="0.3">
      <c r="B30" s="8"/>
      <c r="C30" s="55"/>
      <c r="D30" s="55"/>
      <c r="E30" s="55"/>
      <c r="F30" s="55"/>
      <c r="G30" s="55"/>
      <c r="H30" s="55"/>
      <c r="I30" s="55"/>
      <c r="J30" s="55"/>
      <c r="K30" s="55"/>
      <c r="L30" s="55"/>
      <c r="M30" s="55"/>
      <c r="N30" s="55"/>
      <c r="O30" s="55"/>
      <c r="P30" s="55"/>
      <c r="Q30" s="55"/>
      <c r="R30" s="55"/>
      <c r="S30" s="55"/>
      <c r="T30" s="55"/>
      <c r="U30" s="55"/>
      <c r="V30" s="34"/>
    </row>
    <row r="31" spans="2:22" ht="36" customHeight="1" x14ac:dyDescent="0.3">
      <c r="B31" s="8"/>
      <c r="C31" s="55"/>
      <c r="D31" s="55"/>
      <c r="E31" s="55"/>
      <c r="F31" s="55"/>
      <c r="G31" s="55"/>
      <c r="H31" s="55"/>
      <c r="I31" s="55"/>
      <c r="J31" s="55"/>
      <c r="K31" s="55"/>
      <c r="L31" s="55"/>
      <c r="M31" s="55"/>
      <c r="N31" s="55"/>
      <c r="O31" s="55"/>
      <c r="P31" s="55"/>
      <c r="Q31" s="55"/>
      <c r="R31" s="55"/>
      <c r="S31" s="55"/>
      <c r="T31" s="55"/>
      <c r="U31" s="55"/>
      <c r="V31" s="34"/>
    </row>
    <row r="32" spans="2:22" ht="36" customHeight="1" x14ac:dyDescent="0.3">
      <c r="B32" s="8"/>
      <c r="C32" s="55"/>
      <c r="D32" s="55"/>
      <c r="E32" s="55"/>
      <c r="F32" s="55"/>
      <c r="G32" s="55"/>
      <c r="H32" s="55"/>
      <c r="I32" s="55"/>
      <c r="J32" s="55"/>
      <c r="K32" s="55"/>
      <c r="L32" s="55"/>
      <c r="M32" s="55"/>
      <c r="N32" s="55"/>
      <c r="O32" s="55"/>
      <c r="P32" s="55"/>
      <c r="Q32" s="55"/>
      <c r="R32" s="55"/>
      <c r="S32" s="55"/>
      <c r="T32" s="55"/>
      <c r="U32" s="55"/>
      <c r="V32" s="34"/>
    </row>
    <row r="33" spans="2:22" ht="36" customHeight="1" x14ac:dyDescent="0.3">
      <c r="B33" s="8"/>
      <c r="C33" s="55"/>
      <c r="D33" s="55"/>
      <c r="E33" s="55"/>
      <c r="F33" s="55"/>
      <c r="G33" s="55"/>
      <c r="H33" s="55"/>
      <c r="I33" s="55"/>
      <c r="J33" s="55"/>
      <c r="K33" s="55"/>
      <c r="L33" s="55"/>
      <c r="M33" s="55"/>
      <c r="N33" s="55"/>
      <c r="O33" s="55"/>
      <c r="P33" s="55"/>
      <c r="Q33" s="55"/>
      <c r="R33" s="55"/>
      <c r="S33" s="55"/>
      <c r="T33" s="55"/>
      <c r="U33" s="55"/>
      <c r="V33" s="34"/>
    </row>
    <row r="34" spans="2:22" ht="36" customHeight="1" x14ac:dyDescent="0.3">
      <c r="B34" s="9"/>
      <c r="C34" s="56"/>
      <c r="D34" s="56"/>
      <c r="E34" s="56"/>
      <c r="F34" s="56"/>
      <c r="G34" s="56"/>
      <c r="H34" s="56"/>
      <c r="I34" s="56"/>
      <c r="J34" s="56"/>
      <c r="K34" s="56"/>
      <c r="L34" s="56"/>
      <c r="M34" s="56"/>
      <c r="N34" s="56"/>
      <c r="O34" s="56"/>
      <c r="P34" s="56"/>
      <c r="Q34" s="56"/>
      <c r="R34" s="56"/>
      <c r="S34" s="56"/>
      <c r="T34" s="56"/>
      <c r="U34" s="56"/>
      <c r="V34" s="37"/>
    </row>
    <row r="39" spans="2:22" x14ac:dyDescent="0.3">
      <c r="E39" s="10"/>
    </row>
    <row r="40" spans="2:22" x14ac:dyDescent="0.3">
      <c r="E40" s="10"/>
    </row>
  </sheetData>
  <sheetProtection algorithmName="SHA-512" hashValue="BIDZRfpkzpjst3Xggmne+yuwlsQkxLo4h9DLapTs11XJyXLmO1qN5MfKddbxee1nBecSca+XxDEPEKZWtshSrw==" saltValue="hW5RPVkwgcYEenvE7JFK7g==" spinCount="100000" sheet="1" objects="1" scenarios="1" selectLockedCells="1"/>
  <mergeCells count="20">
    <mergeCell ref="C23:I23"/>
    <mergeCell ref="C25:L25"/>
    <mergeCell ref="C12:I12"/>
    <mergeCell ref="C13:I13"/>
    <mergeCell ref="C14:I14"/>
    <mergeCell ref="C15:L15"/>
    <mergeCell ref="C21:L21"/>
    <mergeCell ref="C22:L22"/>
    <mergeCell ref="C16:L16"/>
    <mergeCell ref="D17:L17"/>
    <mergeCell ref="D18:L18"/>
    <mergeCell ref="D19:L19"/>
    <mergeCell ref="D20:L20"/>
    <mergeCell ref="C24:L24"/>
    <mergeCell ref="C11:I11"/>
    <mergeCell ref="B1:K1"/>
    <mergeCell ref="C4:U4"/>
    <mergeCell ref="C5:V5"/>
    <mergeCell ref="C6:V6"/>
    <mergeCell ref="C7:V7"/>
  </mergeCells>
  <printOptions horizontalCentered="1"/>
  <pageMargins left="0.70866141732283472" right="0.70866141732283472" top="1.0236220472440944" bottom="0.74803149606299213" header="0.31496062992125984" footer="0.31496062992125984"/>
  <pageSetup paperSize="9" scale="41" orientation="portrait" r:id="rId1"/>
  <headerFooter>
    <oddHeader>&amp;C
&amp;28Intervenants du réseau RIPA 2020-2022</oddHeader>
    <oddFooter>&amp;RNom de fichier : &amp;F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D949D-5D8E-41A8-ACBF-B90889AAB6B5}">
  <sheetPr>
    <tabColor rgb="FF009999"/>
  </sheetPr>
  <dimension ref="A1:N121"/>
  <sheetViews>
    <sheetView tabSelected="1" zoomScale="60" zoomScaleNormal="60" workbookViewId="0">
      <selection activeCell="D8" sqref="D8"/>
    </sheetView>
  </sheetViews>
  <sheetFormatPr baseColWidth="10" defaultColWidth="11" defaultRowHeight="15.6" x14ac:dyDescent="0.3"/>
  <cols>
    <col min="1" max="1" width="3.19921875" customWidth="1"/>
    <col min="2" max="2" width="29.5" customWidth="1"/>
    <col min="3" max="3" width="27.59765625" customWidth="1"/>
    <col min="4" max="4" width="28.3984375" customWidth="1"/>
    <col min="5" max="5" width="27.8984375" customWidth="1"/>
    <col min="6" max="6" width="29.09765625" customWidth="1"/>
    <col min="7" max="7" width="26.19921875" customWidth="1"/>
    <col min="8" max="8" width="27.3984375" bestFit="1" customWidth="1"/>
    <col min="9" max="9" width="61.69921875" style="70" customWidth="1"/>
    <col min="10" max="10" width="28.19921875" customWidth="1"/>
    <col min="11" max="11" width="21.8984375" bestFit="1" customWidth="1"/>
    <col min="12" max="12" width="32.19921875" bestFit="1" customWidth="1"/>
    <col min="13" max="13" width="27.19921875" customWidth="1"/>
  </cols>
  <sheetData>
    <row r="1" spans="1:10" x14ac:dyDescent="0.3">
      <c r="A1" s="14"/>
      <c r="B1" s="14"/>
      <c r="C1" s="14"/>
      <c r="D1" s="14"/>
      <c r="E1" s="14"/>
      <c r="F1" s="14"/>
      <c r="G1" s="14"/>
    </row>
    <row r="2" spans="1:10" ht="34.200000000000003" x14ac:dyDescent="0.65">
      <c r="A2" s="14"/>
      <c r="B2" s="15" t="s">
        <v>1568</v>
      </c>
      <c r="C2" s="14"/>
      <c r="D2" s="14"/>
      <c r="E2" s="14"/>
      <c r="F2" s="14"/>
      <c r="G2" s="14"/>
    </row>
    <row r="3" spans="1:10" ht="6" customHeight="1" x14ac:dyDescent="0.65">
      <c r="A3" s="16"/>
      <c r="B3" s="17"/>
      <c r="C3" s="16"/>
      <c r="D3" s="16"/>
      <c r="E3" s="16"/>
      <c r="F3" s="16"/>
      <c r="G3" s="16"/>
    </row>
    <row r="4" spans="1:10" ht="33.6" x14ac:dyDescent="0.65">
      <c r="B4" s="18"/>
    </row>
    <row r="5" spans="1:10" ht="35.1" customHeight="1" x14ac:dyDescent="0.3">
      <c r="A5" s="19"/>
      <c r="B5" s="20" t="s">
        <v>1569</v>
      </c>
      <c r="C5" s="54" t="s">
        <v>1704</v>
      </c>
      <c r="D5" s="19"/>
      <c r="E5" s="19"/>
      <c r="F5" s="19"/>
      <c r="G5" s="21"/>
      <c r="H5" s="22"/>
      <c r="I5" s="71"/>
      <c r="J5" s="21"/>
    </row>
    <row r="6" spans="1:10" ht="32.1" customHeight="1" x14ac:dyDescent="0.3">
      <c r="A6" s="19"/>
      <c r="B6" s="133" t="s">
        <v>1570</v>
      </c>
      <c r="C6" s="133"/>
      <c r="D6" s="133"/>
      <c r="E6" s="133"/>
      <c r="F6" s="133"/>
      <c r="G6" s="133"/>
      <c r="H6" s="46"/>
      <c r="I6" s="71"/>
      <c r="J6" s="21"/>
    </row>
    <row r="7" spans="1:10" ht="28.2" customHeight="1" x14ac:dyDescent="0.3">
      <c r="A7" s="19"/>
      <c r="B7" s="23" t="s">
        <v>1485</v>
      </c>
      <c r="C7" s="103"/>
      <c r="D7" s="57"/>
      <c r="E7" s="57"/>
      <c r="F7" s="57"/>
      <c r="G7" s="57"/>
      <c r="H7" s="47"/>
      <c r="I7" s="71"/>
      <c r="J7" s="21"/>
    </row>
    <row r="8" spans="1:10" ht="31.2" customHeight="1" x14ac:dyDescent="0.3">
      <c r="A8" s="19"/>
      <c r="B8" s="24" t="s">
        <v>1486</v>
      </c>
      <c r="C8" s="104"/>
      <c r="D8" s="104"/>
      <c r="E8" s="104"/>
      <c r="F8" s="57"/>
      <c r="G8" s="57"/>
      <c r="H8" s="21"/>
      <c r="I8" s="71"/>
      <c r="J8" s="21"/>
    </row>
    <row r="9" spans="1:10" ht="36" x14ac:dyDescent="0.3">
      <c r="A9" s="19"/>
      <c r="B9" s="24" t="s">
        <v>1708</v>
      </c>
      <c r="C9" s="58"/>
      <c r="D9" s="58"/>
      <c r="E9" s="58"/>
      <c r="F9" s="58"/>
      <c r="G9" s="58"/>
      <c r="H9" s="53" t="s">
        <v>1709</v>
      </c>
      <c r="I9" s="71"/>
      <c r="J9" s="21"/>
    </row>
    <row r="10" spans="1:10" ht="52.95" customHeight="1" x14ac:dyDescent="0.3">
      <c r="A10" s="19"/>
      <c r="B10" s="24" t="s">
        <v>1707</v>
      </c>
      <c r="C10" s="105"/>
      <c r="D10" s="105"/>
      <c r="E10" s="105"/>
      <c r="F10" s="105"/>
      <c r="G10" s="105"/>
      <c r="H10" s="53" t="s">
        <v>1713</v>
      </c>
      <c r="I10" s="71"/>
      <c r="J10" s="21"/>
    </row>
    <row r="11" spans="1:10" ht="32.4" customHeight="1" x14ac:dyDescent="0.3">
      <c r="A11" s="19"/>
      <c r="B11" s="24" t="s">
        <v>1244</v>
      </c>
      <c r="C11" s="103"/>
      <c r="D11" s="59"/>
      <c r="E11" s="59"/>
      <c r="F11" s="59"/>
      <c r="G11" s="59"/>
      <c r="H11" s="21"/>
      <c r="I11" s="71"/>
      <c r="J11" s="21"/>
    </row>
    <row r="12" spans="1:10" ht="34.5" customHeight="1" x14ac:dyDescent="0.3">
      <c r="A12" s="19"/>
      <c r="B12" s="24" t="s">
        <v>1246</v>
      </c>
      <c r="C12" s="106"/>
      <c r="D12" s="57"/>
      <c r="E12" s="57"/>
      <c r="F12" s="57"/>
      <c r="G12" s="57"/>
      <c r="H12" s="21"/>
      <c r="I12" s="71"/>
      <c r="J12" s="21"/>
    </row>
    <row r="13" spans="1:10" ht="52.2" customHeight="1" x14ac:dyDescent="0.3">
      <c r="A13" s="19"/>
      <c r="B13" s="24" t="s">
        <v>1229</v>
      </c>
      <c r="C13" s="106"/>
      <c r="D13" s="106"/>
      <c r="E13" s="106"/>
      <c r="F13" s="106"/>
      <c r="G13" s="106"/>
      <c r="H13" s="21"/>
      <c r="I13" s="71"/>
      <c r="J13" s="21"/>
    </row>
    <row r="14" spans="1:10" ht="51.6" customHeight="1" x14ac:dyDescent="0.3">
      <c r="A14" s="19"/>
      <c r="B14" s="24" t="s">
        <v>1231</v>
      </c>
      <c r="C14" s="106"/>
      <c r="D14" s="106"/>
      <c r="E14" s="106"/>
      <c r="F14" s="106"/>
      <c r="G14" s="106"/>
      <c r="H14" s="21"/>
      <c r="I14" s="71"/>
      <c r="J14" s="21"/>
    </row>
    <row r="15" spans="1:10" ht="36.6" customHeight="1" x14ac:dyDescent="0.3">
      <c r="A15" s="19"/>
      <c r="B15" s="24" t="s">
        <v>1232</v>
      </c>
      <c r="C15" s="106"/>
      <c r="D15" s="106"/>
      <c r="E15" s="106"/>
      <c r="F15" s="106"/>
      <c r="G15" s="106"/>
      <c r="H15" s="21"/>
      <c r="I15" s="71"/>
      <c r="J15" s="21"/>
    </row>
    <row r="16" spans="1:10" ht="20.100000000000001" customHeight="1" x14ac:dyDescent="0.3">
      <c r="A16" s="19"/>
      <c r="B16" s="25"/>
      <c r="C16" s="19"/>
      <c r="D16" s="19"/>
      <c r="E16" s="19"/>
      <c r="F16" s="19"/>
      <c r="G16" s="21"/>
      <c r="H16" s="21"/>
      <c r="I16" s="71"/>
      <c r="J16" s="21"/>
    </row>
    <row r="17" spans="1:14" ht="18" x14ac:dyDescent="0.35">
      <c r="A17" s="19"/>
      <c r="B17" s="26">
        <f>IF(C24="",COUNTA(B24:B118)-1,COUNTA(B24:B118))</f>
        <v>95</v>
      </c>
      <c r="C17" s="27" t="str">
        <f>IF(B17&gt;1,"organismes répondent à vos critères de recherche","organisme répond à vos critères de recherche")</f>
        <v>organismes répondent à vos critères de recherche</v>
      </c>
      <c r="D17" s="19"/>
      <c r="E17" s="19"/>
      <c r="F17" s="19"/>
      <c r="G17" s="21"/>
      <c r="H17" s="21"/>
      <c r="I17" s="71"/>
      <c r="J17" s="21"/>
    </row>
    <row r="18" spans="1:14" x14ac:dyDescent="0.3">
      <c r="B18" s="28"/>
    </row>
    <row r="19" spans="1:14" x14ac:dyDescent="0.3">
      <c r="B19" s="29"/>
    </row>
    <row r="20" spans="1:14" x14ac:dyDescent="0.3">
      <c r="B20" s="28"/>
    </row>
    <row r="21" spans="1:14" ht="39" customHeight="1" thickBot="1" x14ac:dyDescent="0.35">
      <c r="A21" s="19"/>
      <c r="B21" s="30" t="s">
        <v>1571</v>
      </c>
      <c r="C21" s="19"/>
      <c r="D21" s="19"/>
      <c r="E21" s="19"/>
      <c r="F21" s="19"/>
      <c r="G21" s="19"/>
      <c r="H21" s="19"/>
      <c r="I21" s="72"/>
      <c r="J21" s="19"/>
      <c r="K21" s="19"/>
      <c r="L21" s="19"/>
      <c r="M21" s="19"/>
      <c r="N21" s="21"/>
    </row>
    <row r="22" spans="1:14" s="11" customFormat="1" ht="26.4" thickBot="1" x14ac:dyDescent="0.35">
      <c r="A22" s="51"/>
      <c r="B22" s="134" t="s">
        <v>1699</v>
      </c>
      <c r="C22" s="135"/>
      <c r="D22" s="135"/>
      <c r="E22" s="136"/>
      <c r="F22" s="137" t="s">
        <v>1902</v>
      </c>
      <c r="G22" s="138"/>
      <c r="H22" s="138"/>
      <c r="I22" s="137" t="s">
        <v>1700</v>
      </c>
      <c r="J22" s="138"/>
      <c r="K22" s="139"/>
      <c r="L22" s="138" t="s">
        <v>1903</v>
      </c>
      <c r="M22" s="139"/>
      <c r="N22" s="52"/>
    </row>
    <row r="23" spans="1:14" s="49" customFormat="1" ht="36.6" thickBot="1" x14ac:dyDescent="0.35">
      <c r="A23" s="48"/>
      <c r="B23" s="66" t="s">
        <v>1224</v>
      </c>
      <c r="C23" s="67" t="s">
        <v>1897</v>
      </c>
      <c r="D23" s="67" t="s">
        <v>1250</v>
      </c>
      <c r="E23" s="68" t="s">
        <v>1251</v>
      </c>
      <c r="F23" s="66" t="s">
        <v>1898</v>
      </c>
      <c r="G23" s="67" t="s">
        <v>1899</v>
      </c>
      <c r="H23" s="68" t="s">
        <v>1232</v>
      </c>
      <c r="I23" s="66" t="s">
        <v>1243</v>
      </c>
      <c r="J23" s="67" t="s">
        <v>1405</v>
      </c>
      <c r="K23" s="68" t="s">
        <v>1244</v>
      </c>
      <c r="L23" s="66" t="s">
        <v>1900</v>
      </c>
      <c r="M23" s="68" t="s">
        <v>1901</v>
      </c>
      <c r="N23" s="21"/>
    </row>
    <row r="24" spans="1:14" s="43" customFormat="1" ht="250.2" customHeight="1" x14ac:dyDescent="0.3">
      <c r="A24" s="50"/>
      <c r="B24" s="45" t="str" cm="1">
        <f t="array" ref="B24:M118">_xlfn._xlws.FILTER(_xlfn.CHOOSECOLS(Adherents_RIPA[],4,9,68,69,31,33,45,58,59,61,75,76),(ISNUMBER(FIND(C7,Adherents_RIPA[Catégorie])))*(ISNUMBER(FIND(C8,Adherents_RIPA[Domaine])))*(ISNUMBER(FIND(D8,Adherents_RIPA[Domaine])))*(ISNUMBER(FIND(E8,Adherents_RIPA[Domaine])))*((ISNUMBER(FIND(C9,Adherents_RIPA[Régions d''intervention])))+(ISNUMBER(FIND("Toutes",Adherents_RIPA[Régions d''intervention]))))*(ISNUMBER(FIND(D9,Adherents_RIPA[Régions d''intervention])))*(ISNUMBER(FIND(E9,Adherents_RIPA[Régions d''intervention])))*(ISNUMBER(FIND(F9,Adherents_RIPA[Régions d''intervention])))*(ISNUMBER(FIND(G9,Adherents_RIPA[Régions d''intervention])))*((ISNUMBER(FIND(C10,Adherents_RIPA[Départements])))+(ISNUMBER(FIND("Tous",Adherents_RIPA[Départements]))))*(ISNUMBER(FIND(D10,Adherents_RIPA[Départements])))*(ISNUMBER(FIND(E10,Adherents_RIPA[Départements])))*(ISNUMBER(FIND(F10,Adherents_RIPA[Départements])))*(ISNUMBER(FIND(G10,Adherents_RIPA[Départements])))*(ISNUMBER(FIND(C11,Adherents_RIPA[DROM d''intervention])))*(ISNUMBER(FIND(C12,Adherents_RIPA[Type d''astreinte])))*(ISNUMBER(FIND(C13,Adherents_RIPA[Matrices prélevées en situation post-accidentelle])))*(ISNUMBER(FIND(D13,Adherents_RIPA[Matrices prélevées en situation post-accidentelle])))*(ISNUMBER(FIND(E13,Adherents_RIPA[Matrices prélevées en situation post-accidentelle])))*(ISNUMBER(FIND(F13,Adherents_RIPA[Matrices prélevées en situation post-accidentelle])))*(ISNUMBER(FIND(G13,Adherents_RIPA[Matrices prélevées en situation post-accidentelle])))*(ISNUMBER(FIND(C14,Adherents_RIPA[Mesures in-situ sur matrices])))*(ISNUMBER(FIND(D14,Adherents_RIPA[Mesures in-situ sur matrices])))*(ISNUMBER(FIND(E14,Adherents_RIPA[Mesures in-situ sur matrices])))*(ISNUMBER(FIND(F14,Adherents_RIPA[Mesures in-situ sur matrices])))*(ISNUMBER(FIND(G14,Adherents_RIPA[Mesures in-situ sur matrices])))*(ISNUMBER(FIND(C15,Adherents_RIPA[Matrices analysées])))*(ISNUMBER(FIND(D15,Adherents_RIPA[Matrices analysées])))*(ISNUMBER(FIND(E15,Adherents_RIPA[Matrices analysées])))*(ISNUMBER(FIND(F15,Adherents_RIPA[Matrices analysées])))*(ISNUMBER(FIND(G15,Adherents_RIPA[Matrices analysées]))),"")</f>
        <v>ABO-ERG ENVIRONNEMENT</v>
      </c>
      <c r="C24" s="45" t="str">
        <v>243 Avenue de Bruxelles
ZI J.Monnet
83500 LA SEYNE SUR MER
04-95-06-90-66</v>
      </c>
      <c r="D24" s="45" t="str">
        <v>06-27-41-24-17</v>
      </c>
      <c r="E24" s="45" t="str">
        <v>06-12-26-74-30</v>
      </c>
      <c r="F24" s="45" t="str">
        <v>Eaux d'extinction
Eaux de surface
Eaux souterraines
Eaux de consommation
Sols, boues
Sédiments
Air ambiant
Gaz du sol
Produits alimentaires (lait, oeufs, fruits, légumes, aliments pour bétail)
Végétaux (herbes, cultures)
Lichens
Bryophytes</v>
      </c>
      <c r="G24" s="45" t="str">
        <v>Eaux de surface
Eaux souterraines
Sols, boues
Sédiments
Air ambiant</v>
      </c>
      <c r="H24" s="45">
        <v>0</v>
      </c>
      <c r="I24" s="73" t="str">
        <v>Tous les départements métropolitains</v>
      </c>
      <c r="J24" s="45" t="str">
        <v>Toutes les régions</v>
      </c>
      <c r="K24" s="45">
        <v>0</v>
      </c>
      <c r="L24" s="45" t="str">
        <v>48 - 72 heures</v>
      </c>
      <c r="M24" s="45">
        <v>0</v>
      </c>
      <c r="N24" s="21"/>
    </row>
    <row r="25" spans="1:14" s="43" customFormat="1" ht="292.95" customHeight="1" x14ac:dyDescent="0.3">
      <c r="A25" s="50"/>
      <c r="B25" s="31" t="str">
        <v>Antea Group</v>
      </c>
      <c r="C25" s="31" t="str">
        <v>803 boulevard Duhamel du Monceau
ZAC du Moulin
45166 OLIVET
02-38-23-23-00</v>
      </c>
      <c r="D25" s="31">
        <v>0</v>
      </c>
      <c r="E25" s="31">
        <v>0</v>
      </c>
      <c r="F25"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25" s="31" t="str">
        <v>Eaux d'extinction
Eaux de surface
Eaux souterraines
Sols, boues</v>
      </c>
      <c r="H25" s="31">
        <v>0</v>
      </c>
      <c r="I25" s="69" t="str">
        <v>Tous les départements métropolitains</v>
      </c>
      <c r="J25" s="31" t="str">
        <v>Toutes les régions</v>
      </c>
      <c r="K25" s="31" t="str">
        <v>971 Guadeloupe
972 Martinique
973 Guyane
974 La Réunion
976 Mayotte</v>
      </c>
      <c r="L25" s="31" t="str">
        <v>24 - 48 heures</v>
      </c>
      <c r="M25" s="31" t="str">
        <v>48 - 72 heures</v>
      </c>
      <c r="N25" s="21"/>
    </row>
    <row r="26" spans="1:14" s="43" customFormat="1" ht="274.2" customHeight="1" x14ac:dyDescent="0.3">
      <c r="A26" s="50"/>
      <c r="B26" s="31" t="str">
        <v>APAVE EXPLOITATION – AMIENS</v>
      </c>
      <c r="C26" s="31" t="str">
        <v>29 rue de la Croix de Pierre
CS 71328
80084 AMIENS Cedex 2
03-44-30-55-24
06-29-81-35-97
06-24-35-61-87</v>
      </c>
      <c r="D26" s="31">
        <v>0</v>
      </c>
      <c r="E26" s="31">
        <v>0</v>
      </c>
      <c r="F26" s="31" t="str">
        <v>Eaux d'extinction
Eaux de surface
Eaux souterraines
Eaux de consommation
Sols, boues
Sédiments
Air ambiant
Gaz du sol
Produits alimentaires (lait, oeufs, fruits, légumes, aliments pour bétail)
Végétaux (herbes, cultures)
Résidus de combustion</v>
      </c>
      <c r="G26" s="31" t="str">
        <v>Eaux d'extinction
Eaux de surface
Eaux souterraines
Sols, boues
Sédiments</v>
      </c>
      <c r="H26" s="31">
        <v>0</v>
      </c>
      <c r="I26" s="69" t="str">
        <v>02 Aisne
59 Nord
60 Oise
62 Pas-de-Calais
80 Somme</v>
      </c>
      <c r="J26" s="31" t="str">
        <v>Hauts_de_France</v>
      </c>
      <c r="K26" s="31">
        <v>0</v>
      </c>
      <c r="L26" s="31" t="str">
        <v>24 - 48 heures</v>
      </c>
      <c r="M26" s="31">
        <v>0</v>
      </c>
      <c r="N26" s="21"/>
    </row>
    <row r="27" spans="1:14" s="43" customFormat="1" ht="296.39999999999998" customHeight="1" x14ac:dyDescent="0.3">
      <c r="A27" s="50"/>
      <c r="B27" s="31" t="str">
        <v>APAVE EXPLOITATION – BORDEAUX</v>
      </c>
      <c r="C27" s="31" t="str">
        <v>Z.I - Avenue Gay Lussac
BP3
33370 ARTIGUES-PRES-BORDEAUX
05-56-77-27-27
06-29-81-35-97
06-24-35-61-87</v>
      </c>
      <c r="D27" s="31">
        <v>0</v>
      </c>
      <c r="E27" s="31">
        <v>0</v>
      </c>
      <c r="F27"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27" s="31" t="str">
        <v>Eaux d'extinction
Eaux de surface
Eaux souterraines
Sols, boues
Sédiments
Air ambiant
Emissions de sources fixes</v>
      </c>
      <c r="H27" s="31">
        <v>0</v>
      </c>
      <c r="I27" s="69" t="str">
        <v>16 Charente
17 Charente-Maritime
19 Corrèze
23 Creuse
24 Dordogne
33 Gironde
40 Landes
47 Lot-et-Garonne
64 Pyrénées-Atlantiques
87 Haute-Vienne</v>
      </c>
      <c r="J27" s="31" t="str">
        <v>Nouvelle_Aquitaine</v>
      </c>
      <c r="K27" s="31">
        <v>0</v>
      </c>
      <c r="L27" s="31" t="str">
        <v>48 - 72 heures</v>
      </c>
      <c r="M27" s="31">
        <v>0</v>
      </c>
      <c r="N27" s="21"/>
    </row>
    <row r="28" spans="1:14" s="43" customFormat="1" ht="300" customHeight="1" x14ac:dyDescent="0.3">
      <c r="A28" s="50"/>
      <c r="B28" s="31" t="str">
        <v>APAVE EXPLOITATION – BOURGES</v>
      </c>
      <c r="C28" s="31" t="str">
        <v>11 rue Mac Donald
18000 BOURGES
02-48-50-96-20
06-29-81-35-97
06-24-35-61-87</v>
      </c>
      <c r="D28" s="31">
        <v>0</v>
      </c>
      <c r="E28" s="31">
        <v>0</v>
      </c>
      <c r="F28"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28" s="31" t="str">
        <v>Eaux d'extinction
Eaux de surface
Eaux souterraines
Sols, boues
Sédiments
Air ambiant
Emissions de sources fixes</v>
      </c>
      <c r="H28" s="31">
        <v>0</v>
      </c>
      <c r="I28" s="69" t="str">
        <v>18 Cher
28 Eure-et-Loir
36 Indre
37 Indre-et-Loire
41 Loir-et-Cher
45 Loiret</v>
      </c>
      <c r="J28" s="31" t="str">
        <v>Centre_Val_de_Loire</v>
      </c>
      <c r="K28" s="31">
        <v>0</v>
      </c>
      <c r="L28" s="31" t="str">
        <v>48 - 72 heures</v>
      </c>
      <c r="M28" s="31">
        <v>0</v>
      </c>
      <c r="N28" s="21"/>
    </row>
    <row r="29" spans="1:14" s="43" customFormat="1" ht="304.2" customHeight="1" x14ac:dyDescent="0.3">
      <c r="A29" s="50"/>
      <c r="B29" s="31" t="str">
        <v>APAVE EXPLOITATION – DIJON</v>
      </c>
      <c r="C29" s="31" t="str">
        <v>4 Rue Louis de Broglie
Parc Technologique
BP 37004 21070 DIJON  Cedex
03-80-78-74-50
06-29-81-35-97
06-24-35-61-87</v>
      </c>
      <c r="D29" s="31">
        <v>0</v>
      </c>
      <c r="E29" s="31">
        <v>0</v>
      </c>
      <c r="F29"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29" s="31" t="str">
        <v>Eaux d'extinction
Eaux de surface
Eaux souterraines
Sols, boues
Sédiments
Air ambiant
Emissions de sources fixes</v>
      </c>
      <c r="H29" s="31">
        <v>0</v>
      </c>
      <c r="I29" s="69" t="str">
        <v>21 Côte-d'Or
39 Jura
58 Nièvre
71 Saône-et-Loire
89 Yonne</v>
      </c>
      <c r="J29" s="31" t="str">
        <v>Bourgogne_Franche_Comté</v>
      </c>
      <c r="K29" s="31">
        <v>0</v>
      </c>
      <c r="L29" s="31" t="str">
        <v>48 - 72 heures</v>
      </c>
      <c r="M29" s="31">
        <v>0</v>
      </c>
      <c r="N29" s="21"/>
    </row>
    <row r="30" spans="1:14" s="43" customFormat="1" ht="299.39999999999998" customHeight="1" x14ac:dyDescent="0.3">
      <c r="A30" s="50"/>
      <c r="B30" s="31" t="str">
        <v>APAVE EXPLOITATION – LILLE</v>
      </c>
      <c r="C30" s="31" t="str">
        <v>340/5 Avenue de la Marne
CS 43013
59703 Marcq-en-Barœul Cedex
03-20-42-76-42
06-29-81-35-97
06-24-35-61-87</v>
      </c>
      <c r="D30" s="31">
        <v>0</v>
      </c>
      <c r="E30" s="31">
        <v>0</v>
      </c>
      <c r="F30"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30" s="31" t="str">
        <v>Eaux d'extinction
Eaux de surface
Eaux souterraines
Sols, boues
Sédiments
Air ambiant
Emissions de sources fixes</v>
      </c>
      <c r="H30" s="31">
        <v>0</v>
      </c>
      <c r="I30" s="69" t="str">
        <v>59 Nord
62 Pas-de-Calais
80 Somme
02 Aisne
60 Oise</v>
      </c>
      <c r="J30" s="31" t="str">
        <v>Hauts_de_France</v>
      </c>
      <c r="K30" s="31">
        <v>0</v>
      </c>
      <c r="L30" s="31" t="str">
        <v>48 - 72 heures</v>
      </c>
      <c r="M30" s="31">
        <v>0</v>
      </c>
      <c r="N30" s="21"/>
    </row>
    <row r="31" spans="1:14" s="43" customFormat="1" ht="313.2" customHeight="1" x14ac:dyDescent="0.3">
      <c r="A31" s="50"/>
      <c r="B31" s="31" t="str">
        <v>APAVE EXPLOITATION – LYON</v>
      </c>
      <c r="C31" s="31" t="str">
        <v>4, Chemin du Ruisseau
69130 ECULLY
04-72-32-52-52
06-29-81-35-97
06-24-35-61-87</v>
      </c>
      <c r="D31" s="31">
        <v>0</v>
      </c>
      <c r="E31" s="31">
        <v>0</v>
      </c>
      <c r="F31"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31" s="31" t="str">
        <v>Eaux d'extinction
Eaux de surface
Eaux souterraines
Sols, boues
Sédiments
Air ambiant
Emissions de sources fixes</v>
      </c>
      <c r="H31" s="31">
        <v>0</v>
      </c>
      <c r="I31" s="69" t="str">
        <v>01 Ain
03 Allier
07 Ardèche
15 Cantal
26 Drôme
38 Isère
42 Loire
43 Haute-Loire
63 Puy-de-Dôme
69 Rhône
73 Savoie
74 Haute-Savoie</v>
      </c>
      <c r="J31" s="31" t="str">
        <v>Auvergne_Rhône_Alpes</v>
      </c>
      <c r="K31" s="31">
        <v>0</v>
      </c>
      <c r="L31" s="31" t="str">
        <v>48 - 72 heures</v>
      </c>
      <c r="M31" s="31">
        <v>0</v>
      </c>
      <c r="N31" s="21"/>
    </row>
    <row r="32" spans="1:14" s="43" customFormat="1" ht="304.2" customHeight="1" x14ac:dyDescent="0.3">
      <c r="A32" s="50"/>
      <c r="B32" s="31" t="str">
        <v>APAVE EXPLOITATION – MARSEILLE</v>
      </c>
      <c r="C32" s="31" t="str">
        <v>8 rue Jean Jacques Vernazza
ZAC Saumaty-Seon
13322 MARSEILLE Cedex 16
04-96-15-23-72
06-29-81-35-97
06-24-35-61-87</v>
      </c>
      <c r="D32" s="31">
        <v>0</v>
      </c>
      <c r="E32" s="31">
        <v>0</v>
      </c>
      <c r="F32"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32" s="31" t="str">
        <v>Eaux d'extinction
Eaux de surface
Eaux souterraines
Sols, boues
Sédiments
Air ambiant
Emissions de sources fixes</v>
      </c>
      <c r="H32" s="31">
        <v>0</v>
      </c>
      <c r="I32" s="69" t="str">
        <v>04 Alpes-de-Haute-Provence
05 Hautes-Alpes
06 Alpes-Maritimes
2A Corse-du-Sud
2B Haute-Corse
13 Bouches-du-Rhône
83 Var
84 Vaucluse</v>
      </c>
      <c r="J32" s="31" t="str">
        <v>Provence_Alpes_Côte_Azur ; Corse</v>
      </c>
      <c r="K32" s="31">
        <v>0</v>
      </c>
      <c r="L32" s="31" t="str">
        <v>48 - 72 heures</v>
      </c>
      <c r="M32" s="31">
        <v>0</v>
      </c>
      <c r="N32" s="21"/>
    </row>
    <row r="33" spans="1:14" s="43" customFormat="1" ht="288.60000000000002" customHeight="1" x14ac:dyDescent="0.3">
      <c r="A33" s="50"/>
      <c r="B33" s="31" t="str">
        <v>APAVE EXPLOITATION – MULHOUSE</v>
      </c>
      <c r="C33" s="31" t="str">
        <v>2 rue Thiers
BP 1347
68056 MULHOUSE Cedex
03-88-20-02-53
06-29-81-35-97
06-24-35-61-87</v>
      </c>
      <c r="D33" s="31">
        <v>0</v>
      </c>
      <c r="E33" s="31">
        <v>0</v>
      </c>
      <c r="F33"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33" s="31" t="str">
        <v>Eaux d'extinction
Eaux de surface
Eaux souterraines
Sols, boues
Sédiments
Air ambiant
Emissions de sources fixes</v>
      </c>
      <c r="H33" s="31">
        <v>0</v>
      </c>
      <c r="I33" s="69" t="str">
        <v>25 Doubs
54 Meurthe-et-Moselle
57 Moselle
67 Bas-Rhin
68 Haut-Rhin
70 Haute-Saône
88 Vosges
90 Territoire de Belfort</v>
      </c>
      <c r="J33" s="31" t="str">
        <v xml:space="preserve">Bourgogne_Franche_Comté ; Grand_Est </v>
      </c>
      <c r="K33" s="31">
        <v>0</v>
      </c>
      <c r="L33" s="31" t="str">
        <v>48 - 72 heures</v>
      </c>
      <c r="M33" s="31">
        <v>0</v>
      </c>
      <c r="N33" s="21"/>
    </row>
    <row r="34" spans="1:14" s="43" customFormat="1" ht="291" customHeight="1" x14ac:dyDescent="0.3">
      <c r="A34" s="50"/>
      <c r="B34" s="31" t="str">
        <v>APAVE EXPLOITATION – NANTES</v>
      </c>
      <c r="C34" s="31" t="str">
        <v>5 rue de la Johardière
CS 20289
44803 SAINT HERBLAIN Cedex
02-40-38-80-00
06-29-81-35-97
06-24-35-61-87</v>
      </c>
      <c r="D34" s="31">
        <v>0</v>
      </c>
      <c r="E34" s="31">
        <v>0</v>
      </c>
      <c r="F34"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34" s="31" t="str">
        <v>Eaux d'extinction
Eaux de surface
Eaux souterraines
Sols, boues
Sédiments
Air ambiant
Emissions de sources fixes</v>
      </c>
      <c r="H34" s="31">
        <v>0</v>
      </c>
      <c r="I34" s="69" t="str">
        <v>37 Indre-et-Loire
44 Loire-Atlantique
49 Maine-et-Loire
86 Vienne
85 Vendée
79 Deux-Sèvres</v>
      </c>
      <c r="J34" s="31" t="str">
        <v>Centre_Val_de_Loire ; Pays_de_la_Loire ; Nouvelle_Aquitaine</v>
      </c>
      <c r="K34" s="31">
        <v>0</v>
      </c>
      <c r="L34" s="31" t="str">
        <v>48 - 72 heures</v>
      </c>
      <c r="M34" s="31">
        <v>0</v>
      </c>
      <c r="N34" s="21"/>
    </row>
    <row r="35" spans="1:14" s="43" customFormat="1" ht="304.95" customHeight="1" x14ac:dyDescent="0.3">
      <c r="A35" s="50"/>
      <c r="B35" s="31" t="str">
        <v>APAVE EXPLOITATION – RENNES</v>
      </c>
      <c r="C35" s="31" t="str">
        <v>8 boulevard du trieux
ZAC des touches
35740 PACE
02-99-14-71-60
06-29-81-35-97
06-24-35-61-87</v>
      </c>
      <c r="D35" s="31">
        <v>0</v>
      </c>
      <c r="E35" s="31">
        <v>0</v>
      </c>
      <c r="F35"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Résidus de combustion</v>
      </c>
      <c r="G35" s="31" t="str">
        <v>Eaux d'extinction
Eaux de surface
Eaux souterraines
Sols, boues
Sédiments
Air ambiant
Emissions de sources fixes</v>
      </c>
      <c r="H35" s="31">
        <v>0</v>
      </c>
      <c r="I35" s="69" t="str">
        <v>22 Côtes d'Armor
29 Finistère
35 Ille-et-Vilaine
53 Mayenne
56 Morbihan
72 Sarthe</v>
      </c>
      <c r="J35" s="31" t="str">
        <v>Bretagne ; Pays_de_la_Loire</v>
      </c>
      <c r="K35" s="31">
        <v>0</v>
      </c>
      <c r="L35" s="31" t="str">
        <v>48 - 72 heures</v>
      </c>
      <c r="M35" s="31">
        <v>0</v>
      </c>
      <c r="N35" s="21"/>
    </row>
    <row r="36" spans="1:14" s="43" customFormat="1" ht="309.60000000000002" customHeight="1" x14ac:dyDescent="0.3">
      <c r="A36" s="50"/>
      <c r="B36" s="31" t="str">
        <v>APAVE EXPLOITATION – ROUEN</v>
      </c>
      <c r="C36" s="31" t="str">
        <v>2 bis rue des Mouettes - BP 98
76132 MONT SAINT AIGNAN Cedex
02-35-52-60-60
06-29-81-35-97
06-24-35-61-87</v>
      </c>
      <c r="D36" s="31">
        <v>0</v>
      </c>
      <c r="E36" s="31">
        <v>0</v>
      </c>
      <c r="F36"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36" s="31" t="str">
        <v>Eaux d'extinction
Eaux de surface
Eaux souterraines
Sols, boues
Sédiments
Air ambiant
Emissions de sources fixes</v>
      </c>
      <c r="H36" s="31">
        <v>0</v>
      </c>
      <c r="I36" s="69" t="str">
        <v>14 Calvados
27 Eure
50 Manche
61 Orne
76 Seine-Maritime</v>
      </c>
      <c r="J36" s="31" t="str">
        <v>Normandie</v>
      </c>
      <c r="K36" s="31">
        <v>0</v>
      </c>
      <c r="L36" s="31" t="str">
        <v>48 - 72 heures</v>
      </c>
      <c r="M36" s="31">
        <v>0</v>
      </c>
      <c r="N36" s="21"/>
    </row>
    <row r="37" spans="1:14" s="43" customFormat="1" ht="296.39999999999998" customHeight="1" x14ac:dyDescent="0.3">
      <c r="A37" s="50"/>
      <c r="B37" s="31" t="str">
        <v>APAVE EXPLOITATION – SAINT-DENIS</v>
      </c>
      <c r="C37" s="31" t="str">
        <v>84 rue Charles Michels
93284 SAINT-DENIS Cedex
01-82-30-11-11
06-29-81-35-97
06-24-35-61-87</v>
      </c>
      <c r="D37" s="31">
        <v>0</v>
      </c>
      <c r="E37" s="31">
        <v>0</v>
      </c>
      <c r="F37"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37" s="31" t="str">
        <v>Eaux d'extinction
Eaux de surface
Eaux souterraines
Sols, boues
Sédiments
Air ambiant
Emissions de sources fixes</v>
      </c>
      <c r="H37" s="31">
        <v>0</v>
      </c>
      <c r="I37" s="69" t="str">
        <v>75 Paris
77 Seine-et-Marne
78 Yvelines
91 Essonne
92 Hauts-de-Seine
93 Seine-St-Denis
94 Val-de-Marne
95 Val-D'Oise
10 Aube
51 Marne
52 Haute-Marne
08 Ardennes
55 Meuse</v>
      </c>
      <c r="J37" s="31" t="str">
        <v>Île_de_France ; Grand_Est</v>
      </c>
      <c r="K37" s="31">
        <v>0</v>
      </c>
      <c r="L37" s="31" t="str">
        <v>48 - 72 heures</v>
      </c>
      <c r="M37" s="31">
        <v>0</v>
      </c>
      <c r="N37" s="21"/>
    </row>
    <row r="38" spans="1:14" s="43" customFormat="1" ht="288.60000000000002" customHeight="1" x14ac:dyDescent="0.3">
      <c r="A38" s="50"/>
      <c r="B38" s="31" t="str">
        <v>APAVE EXPLOITATION – TOULOUSE</v>
      </c>
      <c r="C38" s="31" t="str">
        <v>11 rue Alexis de Tocqueville
31200 TOULOUSE
05-61-37-62-62
06-29-81-35-97
06-24-35-61-87</v>
      </c>
      <c r="D38" s="31">
        <v>0</v>
      </c>
      <c r="E38" s="31">
        <v>0</v>
      </c>
      <c r="F38"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Résidus de combustion</v>
      </c>
      <c r="G38" s="31" t="str">
        <v>Eaux d'extinction
Eaux de surface
Eaux souterraines
Sols, boues
Sédiments
Air ambiant
Emissions de sources fixes</v>
      </c>
      <c r="H38" s="31">
        <v>0</v>
      </c>
      <c r="I38" s="69" t="str">
        <v>09 Ariège
11 Aude
12 Aveyron
30 Gard
31 Haute-Garonne
32 Gers
34 Hérault
46 Lot
48 Lozère
65 Hautes-Pyrénées
66 Pyrénées-Orientales
81 Tarn
82 Tarn-et-Garonne</v>
      </c>
      <c r="J38" s="31" t="str">
        <v>Occitanie</v>
      </c>
      <c r="K38" s="31">
        <v>0</v>
      </c>
      <c r="L38" s="31" t="str">
        <v>48 - 72 heures</v>
      </c>
      <c r="M38" s="31">
        <v>0</v>
      </c>
      <c r="N38" s="21"/>
    </row>
    <row r="39" spans="1:14" s="43" customFormat="1" ht="100.8" x14ac:dyDescent="0.3">
      <c r="A39" s="50"/>
      <c r="B39" s="31" t="str">
        <v>AQUA MESURE</v>
      </c>
      <c r="C39" s="31" t="str">
        <v xml:space="preserve">6-8 rue de la CLoserie
91090 LISSES
</v>
      </c>
      <c r="D39" s="31">
        <v>0</v>
      </c>
      <c r="E39" s="31">
        <v>0</v>
      </c>
      <c r="F39" s="31" t="str">
        <v>Eaux de surface
Eaux souterraines</v>
      </c>
      <c r="G39" s="31" t="str">
        <v>Eaux de surface
Eaux souterraines</v>
      </c>
      <c r="H39" s="31">
        <v>0</v>
      </c>
      <c r="I39" s="69" t="str">
        <v>91 Essonne
92 Hauts-de-Seine
75 Paris
78 Yvelines
77 Seine-et-Marne
28 Eure-et-Loir
45 Loiret</v>
      </c>
      <c r="J39" s="31" t="str">
        <v>Île_de_France ; Centre_Val_de_Loire</v>
      </c>
      <c r="K39" s="31">
        <v>0</v>
      </c>
      <c r="L39" s="31" t="str">
        <v>24 - 48 heures</v>
      </c>
      <c r="M39" s="31">
        <v>0</v>
      </c>
      <c r="N39" s="21"/>
    </row>
    <row r="40" spans="1:14" s="43" customFormat="1" ht="106.95" customHeight="1" x14ac:dyDescent="0.3">
      <c r="A40" s="50"/>
      <c r="B40" s="31" t="str">
        <v>AQUABIO</v>
      </c>
      <c r="C40" s="31" t="str">
        <v xml:space="preserve">ZA du Grand Bois Est
Route de Créon
33750 SAINT GERMAIN DU PUCH
</v>
      </c>
      <c r="D40" s="31">
        <v>0</v>
      </c>
      <c r="E40" s="31">
        <v>0</v>
      </c>
      <c r="F40" s="31" t="str">
        <v>Eaux de surface
Eaux souterraines
Sédiments</v>
      </c>
      <c r="G40" s="31" t="str">
        <v>Eaux de surface
Eaux souterraines
Sédiments</v>
      </c>
      <c r="H40" s="31" t="str">
        <v>Macroinvertébrés, oligochètes, diatomées, phytoplancton, macrophytes, poissons (LAB GTA 41)</v>
      </c>
      <c r="I40" s="69" t="str">
        <v>Tous les départements métropolitains</v>
      </c>
      <c r="J40" s="31" t="str">
        <v>Toutes les régions</v>
      </c>
      <c r="K40" s="31">
        <v>0</v>
      </c>
      <c r="L40" s="31" t="str">
        <v>48 - 72 heures</v>
      </c>
      <c r="M40" s="31">
        <v>0</v>
      </c>
      <c r="N40" s="21"/>
    </row>
    <row r="41" spans="1:14" s="43" customFormat="1" ht="101.4" customHeight="1" x14ac:dyDescent="0.3">
      <c r="A41" s="50"/>
      <c r="B41" s="31" t="str">
        <v>AQUILAB 47</v>
      </c>
      <c r="C41" s="31" t="str">
        <v xml:space="preserve">67 B AVENUE PIERRE BUFFIN
47200 Marmande
</v>
      </c>
      <c r="D41" s="31">
        <v>0</v>
      </c>
      <c r="E41" s="31">
        <v>0</v>
      </c>
      <c r="F41" s="31" t="str">
        <v>Air ambiant</v>
      </c>
      <c r="G41" s="31">
        <v>0</v>
      </c>
      <c r="H41" s="31">
        <v>0</v>
      </c>
      <c r="I41" s="69" t="str">
        <v>Tous les départements métropolitains</v>
      </c>
      <c r="J41" s="31" t="str">
        <v>Toutes les régions</v>
      </c>
      <c r="K41" s="31">
        <v>0</v>
      </c>
      <c r="L41" s="31" t="str">
        <v>&lt; 24 heures</v>
      </c>
      <c r="M41" s="31">
        <v>0</v>
      </c>
      <c r="N41" s="21"/>
    </row>
    <row r="42" spans="1:14" s="43" customFormat="1" ht="135" customHeight="1" x14ac:dyDescent="0.3">
      <c r="A42" s="50"/>
      <c r="B42" s="31" t="str">
        <v>BioMonitor</v>
      </c>
      <c r="C42" s="31" t="str">
        <v>25 rue Anatole France
54530 Pagny-sur-Moselle
03-83-80-25-90</v>
      </c>
      <c r="D42" s="31" t="str">
        <v>06-68-55-16-24</v>
      </c>
      <c r="E42" s="31" t="str">
        <v>06-47-81-93-14</v>
      </c>
      <c r="F42" s="31" t="str">
        <v>Produits alimentaires (lait, oeufs, fruits, légumes, aliments pour bétail)
Végétaux (herbes, cultures)
Lichens
Bryophytes</v>
      </c>
      <c r="G42" s="31">
        <v>0</v>
      </c>
      <c r="H42" s="31">
        <v>0</v>
      </c>
      <c r="I42" s="69" t="str">
        <v>Tous les départements métropolitains</v>
      </c>
      <c r="J42" s="31" t="str">
        <v>Toutes les régions</v>
      </c>
      <c r="K42" s="31">
        <v>0</v>
      </c>
      <c r="L42" s="31" t="str">
        <v>24 - 48 heures</v>
      </c>
      <c r="M42" s="31">
        <v>0</v>
      </c>
      <c r="N42" s="21"/>
    </row>
    <row r="43" spans="1:14" s="43" customFormat="1" ht="266.39999999999998" customHeight="1" x14ac:dyDescent="0.3">
      <c r="A43" s="50"/>
      <c r="B43" s="31" t="str">
        <v>BUREAU VERITAS EXPLOITATION- REGION ILE DE FRANCE</v>
      </c>
      <c r="C43" s="31" t="str">
        <v xml:space="preserve">3 rue des Cyclades
95000 CERGY
</v>
      </c>
      <c r="D43" s="31">
        <v>0</v>
      </c>
      <c r="E43" s="31">
        <v>0</v>
      </c>
      <c r="F43"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43" s="31" t="str">
        <v>Eaux d'extinction
Eaux de surface
Eaux souterraines
Air ambiant
Emissions de sources fixes</v>
      </c>
      <c r="H43" s="31">
        <v>0</v>
      </c>
      <c r="I43" s="69" t="str">
        <v>75 Paris
77 Seine-et-Marne
78 Yvelines
91 Essonne
92 Hauts-de-Seine
93 Seine-St-Denis
94 Val-de-Marne
95 Val-D'Oise</v>
      </c>
      <c r="J43" s="31" t="str">
        <v>Île_de_France</v>
      </c>
      <c r="K43" s="31">
        <v>0</v>
      </c>
      <c r="L43" s="31" t="str">
        <v>24 - 48 heures</v>
      </c>
      <c r="M43" s="31">
        <v>0</v>
      </c>
      <c r="N43" s="21"/>
    </row>
    <row r="44" spans="1:14" s="43" customFormat="1" ht="287.39999999999998" customHeight="1" x14ac:dyDescent="0.3">
      <c r="A44" s="50"/>
      <c r="B44" s="31" t="str">
        <v>BUREAU VERITAS EXPLOITATION- REGION NORD EST- GRAND EST -FRANCHE COMTE</v>
      </c>
      <c r="C44" s="31" t="str">
        <v>5 rue Pablo Picasso
57365 ENNERY
03-87-39-93-30</v>
      </c>
      <c r="D44" s="31">
        <v>0</v>
      </c>
      <c r="E44" s="31">
        <v>0</v>
      </c>
      <c r="F44"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44" s="31" t="str">
        <v>Eaux d'extinction
Eaux de surface
Eaux souterraines
Air ambiant
Emissions de sources fixes</v>
      </c>
      <c r="H44" s="31">
        <v>0</v>
      </c>
      <c r="I44" s="69" t="str">
        <v>08 Ardennes
10 Aube
25 Doubs
39 Jura
51 Marne
52 Haute-Marne
54 Meurthe-et-Moselle
55 Meuse
57 Moselle
58 Nièvre
67 Bas-Rhin
70 Haute-Saône
71 Saône-et-Loire
88 Vosges
89 Yonne
90 Territoire de Belfort
21 Côte-d'Or</v>
      </c>
      <c r="J44" s="31" t="str">
        <v>Grand_Est ; Bourgogne_Franche_Comté</v>
      </c>
      <c r="K44" s="31">
        <v>0</v>
      </c>
      <c r="L44" s="31" t="str">
        <v>24 - 48 heures</v>
      </c>
      <c r="M44" s="31">
        <v>0</v>
      </c>
      <c r="N44" s="21"/>
    </row>
    <row r="45" spans="1:14" s="43" customFormat="1" ht="275.39999999999998" customHeight="1" x14ac:dyDescent="0.3">
      <c r="A45" s="50"/>
      <c r="B45" s="31" t="str">
        <v>BUREAU VERITAS EXPLOITATION- REGION NORD EST- HAUTS DE FRANCE- CHAMPAGNE ARDENNES</v>
      </c>
      <c r="C45" s="31" t="str">
        <v xml:space="preserve">299 Rue du Général de Gaulle,
59700 Marcq-en-Barœul
</v>
      </c>
      <c r="D45" s="31">
        <v>0</v>
      </c>
      <c r="E45" s="31">
        <v>0</v>
      </c>
      <c r="F45"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45" s="31" t="str">
        <v>Eaux souterraines
Air ambiant
Emissions de sources fixes</v>
      </c>
      <c r="H45" s="31">
        <v>0</v>
      </c>
      <c r="I45" s="69" t="str">
        <v>02 Aisne
08 Ardennes
10 Aube
51 Marne
59 Nord
60 Oise
62 Pas-de-Calais
80 Somme
89 Yonne</v>
      </c>
      <c r="J45" s="31" t="str">
        <v>Hauts_de_France ; Grand_Est ; Bourgogne_Franche_Comté</v>
      </c>
      <c r="K45" s="31">
        <v>0</v>
      </c>
      <c r="L45" s="31" t="str">
        <v>24 - 48 heures</v>
      </c>
      <c r="M45" s="31">
        <v>0</v>
      </c>
      <c r="N45" s="21"/>
    </row>
    <row r="46" spans="1:14" s="43" customFormat="1" ht="275.39999999999998" customHeight="1" x14ac:dyDescent="0.3">
      <c r="A46" s="50"/>
      <c r="B46" s="31" t="str">
        <v>BUREAU VERITAS EXPLOITATION- REGION NORD OUEST - CENTRE VAL DE LOIRE</v>
      </c>
      <c r="C46" s="31" t="str">
        <v>110 Bd de la Salle
45760 Boigny-sur-Bionne
06-81-02-91-22</v>
      </c>
      <c r="D46" s="31">
        <v>0</v>
      </c>
      <c r="E46" s="31">
        <v>0</v>
      </c>
      <c r="F46"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46" s="31" t="str">
        <v>Eaux d'extinction
Eaux souterraines
Air ambiant
Emissions de sources fixes</v>
      </c>
      <c r="H46" s="31">
        <v>0</v>
      </c>
      <c r="I46" s="69" t="str">
        <v>18 Cher
28 Eure-et-Loir
36 Indre
37 Indre-et-Loire
41 Loir-et-Cher
45 Loiret</v>
      </c>
      <c r="J46" s="31" t="str">
        <v>Centre_Val_de_Loire</v>
      </c>
      <c r="K46" s="31">
        <v>0</v>
      </c>
      <c r="L46" s="31" t="str">
        <v>24 - 48 heures</v>
      </c>
      <c r="M46" s="31">
        <v>0</v>
      </c>
      <c r="N46" s="21"/>
    </row>
    <row r="47" spans="1:14" s="43" customFormat="1" ht="271.95" customHeight="1" x14ac:dyDescent="0.3">
      <c r="A47" s="50"/>
      <c r="B47" s="31" t="str">
        <v>BUREAU VERITAS EXPLOITATION- REGION NORD OUEST- BRETAGNE- PAYS DE LOIRE</v>
      </c>
      <c r="C47" s="31" t="str">
        <v xml:space="preserve">11, rue des Rémouleurs
44800 SAINT HERBLAIN
</v>
      </c>
      <c r="D47" s="31">
        <v>0</v>
      </c>
      <c r="E47" s="31">
        <v>0</v>
      </c>
      <c r="F47"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47" s="31" t="str">
        <v>Eaux d'extinction
Eaux de surface
Eaux souterraines
Air ambiant
Emissions de sources fixes</v>
      </c>
      <c r="H47" s="31">
        <v>0</v>
      </c>
      <c r="I47" s="69" t="str">
        <v>29 Finistère
35 Ille-et-Vilaine
44 Loire-Atlantique
53 Mayenne
56 Morbihan
72 Sarthe
79 Deux-Sèvres
85 Vendée</v>
      </c>
      <c r="J47" s="31" t="str">
        <v>Bretagne ; Pays_de_la_Loire ; Nouvelle_Aquitaine</v>
      </c>
      <c r="K47" s="31">
        <v>0</v>
      </c>
      <c r="L47" s="31" t="str">
        <v>24 - 48 heures</v>
      </c>
      <c r="M47" s="31">
        <v>0</v>
      </c>
      <c r="N47" s="21"/>
    </row>
    <row r="48" spans="1:14" s="43" customFormat="1" ht="280.95" customHeight="1" x14ac:dyDescent="0.3">
      <c r="A48" s="50"/>
      <c r="B48" s="31" t="str">
        <v>BUREAU VERITAS EXPLOITATION- REGION NORD OUEST- NORMANDIE</v>
      </c>
      <c r="C48" s="31" t="str">
        <v xml:space="preserve">190 rue François Jacob
76230 ISNEAUVILLE
</v>
      </c>
      <c r="D48" s="31">
        <v>0</v>
      </c>
      <c r="E48" s="31">
        <v>0</v>
      </c>
      <c r="F48"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48" s="31">
        <v>0</v>
      </c>
      <c r="H48" s="31">
        <v>0</v>
      </c>
      <c r="I48" s="69" t="str">
        <v>14 Calvados
27 Eure
50 Manche
61 Orne
76 Seine-Maritime</v>
      </c>
      <c r="J48" s="31" t="str">
        <v>Normandie</v>
      </c>
      <c r="K48" s="31">
        <v>0</v>
      </c>
      <c r="L48" s="31" t="str">
        <v>24 - 48 heures</v>
      </c>
      <c r="M48" s="31">
        <v>0</v>
      </c>
      <c r="N48" s="21"/>
    </row>
    <row r="49" spans="1:14" s="43" customFormat="1" ht="269.39999999999998" customHeight="1" x14ac:dyDescent="0.3">
      <c r="A49" s="50"/>
      <c r="B49" s="31" t="str">
        <v>BUREAU VERITAS EXPLOITATION REGION SUD EST - AUVERGNE RHONE ALPES</v>
      </c>
      <c r="C49" s="31" t="str">
        <v xml:space="preserve">Parc des Cèdres –  149 route de Vourles –
69230 SAINT GENIS LAVAL
</v>
      </c>
      <c r="D49" s="31">
        <v>0</v>
      </c>
      <c r="E49" s="31">
        <v>0</v>
      </c>
      <c r="F49"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49" s="31" t="str">
        <v>Eaux d'extinction
Eaux souterraines
Air ambiant
Emissions de sources fixes</v>
      </c>
      <c r="H49" s="31">
        <v>0</v>
      </c>
      <c r="I49" s="69" t="str">
        <v>01 Ain
03 Allier
07 Ardèche
15 Cantal
26 Drôme
38 Isère
39 Jura
42 Loire
43 Haute-Loire
58 Nièvre
63 Puy-de-Dôme
71 Saône-et-Loire
73 Savoie
74 Haute-Savoie</v>
      </c>
      <c r="J49" s="31" t="str">
        <v>Auvergne_Rhône_Alpes ; Bourgogne_Franche_Comté</v>
      </c>
      <c r="K49" s="31">
        <v>0</v>
      </c>
      <c r="L49" s="31" t="str">
        <v>24 - 48 heures</v>
      </c>
      <c r="M49" s="31">
        <v>0</v>
      </c>
      <c r="N49" s="21"/>
    </row>
    <row r="50" spans="1:14" s="43" customFormat="1" ht="235.95" customHeight="1" x14ac:dyDescent="0.3">
      <c r="A50" s="50"/>
      <c r="B50" s="31" t="str">
        <v>BUREAU VERITAS EXPLOITATION- REGION SUD EST- PROVENCE ALPES COTE D AZURMEDITERRANNEE-</v>
      </c>
      <c r="C50" s="31" t="str">
        <v xml:space="preserve">405, Rue Emilien Gauthier
ZA DE LENFANT
13591 AIX EN PROVENCE CEDEX 3
</v>
      </c>
      <c r="D50" s="31">
        <v>0</v>
      </c>
      <c r="E50" s="31">
        <v>0</v>
      </c>
      <c r="F50" s="31" t="str">
        <v>Eaux d'extinction
Eaux de surface
Eaux souterraines
Eaux de consommation
Sols, boues
Sédiments
Air ambiant
Emissions de sources fixes
Gaz du sol
Dépôts atmosphériques (lingettes, jauges...)
Végétaux (herbes, cultures)</v>
      </c>
      <c r="G50" s="31" t="str">
        <v>Eaux d'extinction
Eaux de surface
Eaux souterraines
Air ambiant</v>
      </c>
      <c r="H50" s="31">
        <v>0</v>
      </c>
      <c r="I50" s="69" t="str">
        <v>13 Bouches-du-Rhône
84 Vaucluse
06 Alpes-Maritimes
83 Var
04 Alpes-de-Haute-Provence
05 Hautes-Alpes
2B Haute-Corse
2A Corse-du-Sud</v>
      </c>
      <c r="J50" s="31" t="str">
        <v>Provence_Alpes_Côte_Azur ; Corse</v>
      </c>
      <c r="K50" s="31" t="str">
        <v>971 Guadeloupe
972 Martinique
974 La Réunion
976 Mayotte</v>
      </c>
      <c r="L50" s="31" t="str">
        <v>24 - 48 heures</v>
      </c>
      <c r="M50" s="31" t="str">
        <v>48 - 72 heures</v>
      </c>
      <c r="N50" s="21"/>
    </row>
    <row r="51" spans="1:14" s="43" customFormat="1" ht="280.95" customHeight="1" x14ac:dyDescent="0.3">
      <c r="A51" s="50"/>
      <c r="B51" s="31" t="str">
        <v>BUREAU VERITAS EXPLOITATION- REGION SUD OUEST - Aquitaine Charente Limousain</v>
      </c>
      <c r="C51" s="31" t="str">
        <v>30 avenue Gustave Eiffel
BATIMENT A
33600 PESSAC
06-85-13-88-30</v>
      </c>
      <c r="D51" s="31">
        <v>0</v>
      </c>
      <c r="E51" s="31">
        <v>0</v>
      </c>
      <c r="F51"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51" s="31" t="str">
        <v>Eaux d'extinction
Eaux souterraines
Air ambiant
Emissions de sources fixes</v>
      </c>
      <c r="H51" s="31">
        <v>0</v>
      </c>
      <c r="I51" s="69" t="str">
        <v>16 Charente
17 Charente-Maritime
19 Corrèze
23 Creuse
24 Dordogne
33 Gironde
40 Landes
47 Lot-et-Garonne
64 Pyrénées-Atlantiques
65 Hautes-Pyrénées
87 Haute-Vienne
86 Vienne</v>
      </c>
      <c r="J51" s="31" t="str">
        <v>Nouvelle_Aquitaine ; Occitanie</v>
      </c>
      <c r="K51" s="31">
        <v>0</v>
      </c>
      <c r="L51" s="31" t="str">
        <v>24 - 48 heures</v>
      </c>
      <c r="M51" s="31">
        <v>0</v>
      </c>
      <c r="N51" s="21"/>
    </row>
    <row r="52" spans="1:14" s="43" customFormat="1" ht="280.95" customHeight="1" x14ac:dyDescent="0.3">
      <c r="A52" s="50"/>
      <c r="B52" s="31" t="str">
        <v>BUREAU VERITAS EXPLOITATION- REGION SUD OUEST- OCCITANIE</v>
      </c>
      <c r="C52" s="31" t="str">
        <v xml:space="preserve">405 rue Emilien Gautier
BP 64797
31047 TOULOUSE
</v>
      </c>
      <c r="D52" s="31">
        <v>0</v>
      </c>
      <c r="E52" s="31">
        <v>0</v>
      </c>
      <c r="F52"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52" s="31" t="str">
        <v>Eaux d'extinction
Eaux souterraines
Air ambiant
Emissions de sources fixes</v>
      </c>
      <c r="H52" s="31">
        <v>0</v>
      </c>
      <c r="I52" s="69" t="str">
        <v>09 Ariège
12 Aveyron
30 Gard
31 Haute-Garonne
32 Gers
34 Hérault
48 Lozère
66 Pyrénées-Orientales
81 Tarn
82 Tarn-et-Garonne</v>
      </c>
      <c r="J52" s="31" t="str">
        <v>Occitanie</v>
      </c>
      <c r="K52" s="31">
        <v>0</v>
      </c>
      <c r="L52" s="31" t="str">
        <v>24 - 48 heures</v>
      </c>
      <c r="M52" s="31">
        <v>0</v>
      </c>
      <c r="N52" s="21"/>
    </row>
    <row r="53" spans="1:14" s="43" customFormat="1" ht="117.6" customHeight="1" x14ac:dyDescent="0.3">
      <c r="A53" s="50"/>
      <c r="B53" s="31" t="str">
        <v>C2S</v>
      </c>
      <c r="C53" s="31" t="str">
        <v>595 rue Pierre Berthier 
13100 Aix-en-Provence
04-13-41-17-72</v>
      </c>
      <c r="D53" s="31">
        <v>0</v>
      </c>
      <c r="E53" s="31">
        <v>0</v>
      </c>
      <c r="F53" s="31" t="str">
        <v>Sédiments
Air ambiant
Gaz du sol
Dépôts atmosphériques (lingettes, jauges...)</v>
      </c>
      <c r="G53" s="31" t="str">
        <v>Air ambiant</v>
      </c>
      <c r="H53" s="31">
        <v>0</v>
      </c>
      <c r="I53" s="69" t="str">
        <v>04 Alpes-de-Haute-Provence
13 Bouches-du-Rhône
06 Alpes-Maritimes
83 Var
84 Vaucluse</v>
      </c>
      <c r="J53" s="31" t="str">
        <v>Provence_Alpes_Côte_Azur</v>
      </c>
      <c r="K53" s="31">
        <v>0</v>
      </c>
      <c r="L53" s="31" t="str">
        <v>48 - 72 heures</v>
      </c>
      <c r="M53" s="31">
        <v>0</v>
      </c>
      <c r="N53" s="21"/>
    </row>
    <row r="54" spans="1:14" s="43" customFormat="1" ht="157.19999999999999" customHeight="1" x14ac:dyDescent="0.3">
      <c r="A54" s="50"/>
      <c r="B54" s="31" t="str">
        <v>CERTIFAIR</v>
      </c>
      <c r="C54" s="31" t="str">
        <v xml:space="preserve">16-18 rue l'Hermite
33520 BRUGES
</v>
      </c>
      <c r="D54" s="31">
        <v>0</v>
      </c>
      <c r="E54" s="31">
        <v>0</v>
      </c>
      <c r="F54" s="31" t="str">
        <v>Air ambiant</v>
      </c>
      <c r="G54" s="31">
        <v>0</v>
      </c>
      <c r="H54" s="31">
        <v>0</v>
      </c>
      <c r="I54" s="69" t="str">
        <v>33 Gironde
24 Dordogne
47 Lot-et-Garonne
40 Landes
16 Charente
17 Charente-Maritime</v>
      </c>
      <c r="J54" s="31" t="str">
        <v>Nouvelle_Aquitaine</v>
      </c>
      <c r="K54" s="31">
        <v>0</v>
      </c>
      <c r="L54" s="31" t="str">
        <v>&lt; 24 heures</v>
      </c>
      <c r="M54" s="31">
        <v>0</v>
      </c>
      <c r="N54" s="21"/>
    </row>
    <row r="55" spans="1:14" s="43" customFormat="1" ht="160.19999999999999" customHeight="1" x14ac:dyDescent="0.3">
      <c r="A55" s="50"/>
      <c r="B55" s="31" t="str">
        <v>Chess Epur'</v>
      </c>
      <c r="C55" s="31" t="str">
        <v>557 avenue des Vergers 
13750 Plan d'Orgon
06-42-23-31-10</v>
      </c>
      <c r="D55" s="31">
        <v>0</v>
      </c>
      <c r="E55" s="31">
        <v>0</v>
      </c>
      <c r="F55" s="31" t="str">
        <v>Eaux d'extinction
Eaux de surface
Eaux souterraines</v>
      </c>
      <c r="G55" s="31" t="str">
        <v>Eaux d'extinction
Eaux de surface
Eaux souterraines</v>
      </c>
      <c r="H55" s="31">
        <v>0</v>
      </c>
      <c r="I55" s="69" t="str">
        <v>04 Alpes-de-Haute-Provence
07 Ardèche
13 Bouches-du-Rhône
26 Drôme
30 Gard
34 Hérault
83 Var
84 Vaucluse</v>
      </c>
      <c r="J55" s="31" t="str">
        <v>Provence_Alpes_Côte_Azur ; Auvergne_Rhône_Alpes ; Occitanie</v>
      </c>
      <c r="K55" s="31">
        <v>0</v>
      </c>
      <c r="L55" s="31" t="str">
        <v>&lt; 24 heures</v>
      </c>
      <c r="M55" s="31">
        <v>0</v>
      </c>
      <c r="N55" s="21"/>
    </row>
    <row r="56" spans="1:14" s="43" customFormat="1" ht="259.2" x14ac:dyDescent="0.3">
      <c r="A56" s="50"/>
      <c r="B56" s="31" t="str">
        <v>DEKRA Industrial SAS</v>
      </c>
      <c r="C56" s="31" t="str">
        <v xml:space="preserve">Centre d'affaire La Boursidière, rue de la Boursidière - Bât H
CS 20003
92357 LE PLESSIS ROBINSON
</v>
      </c>
      <c r="D56" s="31">
        <v>0</v>
      </c>
      <c r="E56" s="31">
        <v>0</v>
      </c>
      <c r="F56" s="31" t="str">
        <v>Eaux d'extinction
Eaux de surface
Eaux souterraines
Sols, boues
Sédiments
Air ambiant
Emissions de sources fixes
Gaz du sol
Dépôts atmosphériques (lingettes, jauges...)
Produits alimentaires (lait, oeufs, fruits, légumes, aliments pour bétail)
Végétaux (herbes, cultures)</v>
      </c>
      <c r="G56" s="31" t="str">
        <v>Eaux d'extinction
Eaux de surface
Eaux souterraines
Sols, boues</v>
      </c>
      <c r="H56" s="31">
        <v>0</v>
      </c>
      <c r="I56" s="69" t="str">
        <v>01 Ain - 02 Aisne - 03 Allier - 04 Alpes-de-Haute-Provence - 05 Hautes-Alpes - 06 Alpes-Maritimes - 07 Ardèche - 08 Ardennes - 09 Ariège - 10 Aube - 11 Aude - 12 Aveyron - 13 Bouches-du-Rhône - 14 Calvados - 15 Cantal - 16 Charente - 17 Charente-Maritime - 18 Cher - 19 Corrèze - 21 Côte-d'Or - 22 Côtes d'Armor - 23 Creuse - 24 Dordogne - 25 Doubs - 26 Drôme - 27 Eure - 28 Eure-et-Loir - 29 Finistère - 30 Gard - 31 Haute-Garonne - 32 Gers - 33 Gironde - 34 Hérault - 35 Ille-et-Vilaine - 36 Indre - 37 Indre-et-Loire - 38 Isère - 39 Jura - 40 Landes - 41 Loir-et-Cher - 42 Loire - 43 Haute-Loire - 44 Loire-Atlantique - 45 Loiret - 46 Lot - 47 Lot-et-Garonne - 48 Lozère - 49 Maine-et-Loire - 50 Manche - 51 Marne - 52 Haute-Marne - 53 Mayenne - 54 Meurthe-et-Moselle - 55 Meuse - 56 Morbihan - 57 Moselle - 58 Nièvre - 59 Nord - 61 Orne - 60 Oise - 62 Pas-de-Calais - 63 Puy-de-Dôme - 64 Pyrénées-Atlantiques - 65 Hautes-Pyrénées - 66 Pyrénées-Orientales - 67 Bas-Rhin - 68 Haut-Rhin - 69 Rhône - 70 Haute-Saône - 71 Saône-et-Loire - 72 Sarthe - 73 Savoie - 74 Haute-Savoie - 75 Paris - 76 Seine-Maritime - 77 Seine-et-Marne - 78 Yvelines - 79 Deux-Sèvres - 80 Somme - 81 Tarn - 82 Tarn-et-Garonne - 83 Var - 84 Vaucluse - 85 Vendée - 86 Vienne - 87 Haute-Vienne - 88 Vosges - 89 Yonne - 90 Territoire de Belfort - 91 Essonne - 92 Hauts-de-Seine - 93 Seine-St-Denis - 94 Val-de-Marne - 95 Val-D'Oise</v>
      </c>
      <c r="J56" s="31" t="str">
        <v>Auvergne_Rhône_Alpes ; Hauts_de_France ; Provence_Alpes_Côte_Azur ; Grand_Est ; Occitanie ; Normandie ; Nouvelle_Aquitaine ; Centre_Val_de_Loire ; Bourgogne_Franche_Comté ; Bretagne ; Pays_de_la_Loire ; Île_de_France</v>
      </c>
      <c r="K56" s="31">
        <v>0</v>
      </c>
      <c r="L56" s="31" t="str">
        <v>24 - 48 heures</v>
      </c>
      <c r="M56" s="31">
        <v>0</v>
      </c>
      <c r="N56" s="21"/>
    </row>
    <row r="57" spans="1:14" s="43" customFormat="1" ht="276.60000000000002" customHeight="1" x14ac:dyDescent="0.3">
      <c r="A57" s="50"/>
      <c r="B57" s="31" t="str">
        <v>EGIS STRUCTURES &amp; ENVIRONNEMENT - Saint-Quentin-en-Yvelines</v>
      </c>
      <c r="C57" s="31" t="str">
        <v>15 avenue du centre
CS50238 - Guyancourt
78286 Saint-Quentin-en-Yvelines
01-39-41-40-00</v>
      </c>
      <c r="D57" s="31" t="str">
        <v>07-86-59-96-64</v>
      </c>
      <c r="E57" s="31" t="str">
        <v>06-76-14-38-02</v>
      </c>
      <c r="F57" s="31" t="str">
        <v>Eaux d'extinction
Eaux de surface
Eaux souterraines
Eaux de consommation
Sols, boues
Sédiments
Air ambiant
Gaz du sol
Dépôts atmosphériques (lingettes, jauges...)
Produits alimentaires (lait, oeufs, fruits, légumes, aliments pour bétail)
Végétaux (herbes, cultures)
Odeurs</v>
      </c>
      <c r="G57" s="31" t="str">
        <v>Eaux d'extinction
Eaux de surface
Eaux souterraines
Air ambiant</v>
      </c>
      <c r="H57" s="31" t="str">
        <v>Odeur</v>
      </c>
      <c r="I57" s="69" t="str">
        <v>Tous les départements métropolitains</v>
      </c>
      <c r="J57" s="31" t="str">
        <v>Toutes les régions</v>
      </c>
      <c r="K57" s="31">
        <v>0</v>
      </c>
      <c r="L57" s="31" t="str">
        <v>48 - 72 heures</v>
      </c>
      <c r="M57" s="31">
        <v>0</v>
      </c>
      <c r="N57" s="21"/>
    </row>
    <row r="58" spans="1:14" s="43" customFormat="1" ht="295.95" customHeight="1" x14ac:dyDescent="0.3">
      <c r="A58" s="50"/>
      <c r="B58" s="31" t="str">
        <v>EGIS STRUCTURES &amp; ENVIRONNEMENT - Bordeaux</v>
      </c>
      <c r="C58" s="31" t="str">
        <v>208 quai de Paludate
33800 Bordeaux Cedex
05-57-97-40-10</v>
      </c>
      <c r="D58" s="31" t="str">
        <v>07-86-59-96-64</v>
      </c>
      <c r="E58" s="31" t="str">
        <v>06-76-14-38-02</v>
      </c>
      <c r="F58" s="31" t="str">
        <v>Eaux d'extinction
Eaux de surface
Eaux souterraines
Eaux de consommation
Sols, boues
Sédiments
Air ambiant
Gaz du sol
Dépôts atmosphériques (lingettes, jauges...)
Produits alimentaires (lait, oeufs, fruits, légumes, aliments pour bétail)
Végétaux (herbes, cultures)
odeurs</v>
      </c>
      <c r="G58" s="31">
        <v>0</v>
      </c>
      <c r="H58" s="31" t="str">
        <v>odeurs</v>
      </c>
      <c r="I58" s="69" t="str">
        <v>Tous les départements métropolitains</v>
      </c>
      <c r="J58" s="31" t="str">
        <v>Toutes les régions</v>
      </c>
      <c r="K58" s="31" t="str">
        <v>971 Guadeloupe
972 Martinique
973 Guyane</v>
      </c>
      <c r="L58" s="31" t="str">
        <v>24 - 48 heures</v>
      </c>
      <c r="M58" s="31" t="str">
        <v>24 - 48 heures</v>
      </c>
      <c r="N58" s="21"/>
    </row>
    <row r="59" spans="1:14" s="43" customFormat="1" ht="285" customHeight="1" x14ac:dyDescent="0.3">
      <c r="A59" s="50"/>
      <c r="B59" s="31" t="str">
        <v>EGIS STRUCTURES &amp; ENVIRONNEMENT - Nantes</v>
      </c>
      <c r="C59" s="31" t="str">
        <v>7 rue de la Rainière
Parc du Perray
44379 Nantes Cédex
02-28-01-90-90</v>
      </c>
      <c r="D59" s="31" t="str">
        <v>07-86-59-96-64</v>
      </c>
      <c r="E59" s="31" t="str">
        <v>06-76-14-38-02</v>
      </c>
      <c r="F59" s="31" t="str">
        <v>Eaux d'extinction
Eaux de surface
Eaux souterraines
Eaux de consommation
Sols, boues
Sédiments
Air ambiant
Gaz du sol
Dépôts atmosphériques (lingettes, jauges...)
Produits alimentaires (lait, oeufs, fruits, légumes, aliments pour bétail)
Végétaux (herbes, cultures)
odeurs</v>
      </c>
      <c r="G59" s="31" t="str">
        <v>Eaux d'extinction
Eaux de surface
Eaux souterraines
Air ambiant
odeurs</v>
      </c>
      <c r="H59" s="31" t="str">
        <v>odeurs</v>
      </c>
      <c r="I59" s="69" t="str">
        <v>Tous les départements métropolitains</v>
      </c>
      <c r="J59" s="31" t="str">
        <v>Toutes les régions</v>
      </c>
      <c r="K59" s="31" t="str">
        <v>971 Guadeloupe
972 Martinique
973 Guyane</v>
      </c>
      <c r="L59" s="31" t="str">
        <v>&lt; 24 heures</v>
      </c>
      <c r="M59" s="31" t="str">
        <v>&gt; 72 heures</v>
      </c>
      <c r="N59" s="21"/>
    </row>
    <row r="60" spans="1:14" s="43" customFormat="1" ht="280.95" customHeight="1" x14ac:dyDescent="0.3">
      <c r="A60" s="50"/>
      <c r="B60" s="31" t="str">
        <v>EGIS STRUCTURES &amp; ENVIRONNEMENT - Aix-en-Provence</v>
      </c>
      <c r="C60" s="31" t="str">
        <v>360 rue Louis de Broglie
Immeuble Le Palatin
13290 Aix-en-Provence
04-42-16-65-00</v>
      </c>
      <c r="D60" s="31" t="str">
        <v>07-86-59-96-64</v>
      </c>
      <c r="E60" s="31" t="str">
        <v>06-76-14-38-02</v>
      </c>
      <c r="F60" s="31" t="str">
        <v>Eaux d'extinction
Eaux de surface
Eaux souterraines
Eaux de consommation
Sols, boues
Sédiments
Air ambiant
Gaz du sol
Dépôts atmosphériques (lingettes, jauges...)
Produits alimentaires (lait, oeufs, fruits, légumes, aliments pour bétail)
Végétaux (herbes, cultures)
Odeurs</v>
      </c>
      <c r="G60" s="31" t="str">
        <v>Air ambiant</v>
      </c>
      <c r="H60" s="31" t="str">
        <v>Air ambiant
odeurs</v>
      </c>
      <c r="I60" s="69" t="str">
        <v>Tous les départements métropolitains</v>
      </c>
      <c r="J60" s="31" t="str">
        <v>Toutes les régions</v>
      </c>
      <c r="K60" s="31" t="str">
        <v>971 Guadeloupe
972 Martinique
973 Guyane</v>
      </c>
      <c r="L60" s="31" t="str">
        <v>&lt; 24 heures</v>
      </c>
      <c r="M60" s="31" t="str">
        <v>&gt; 72 heures</v>
      </c>
      <c r="N60" s="21"/>
    </row>
    <row r="61" spans="1:14" s="43" customFormat="1" ht="276.60000000000002" customHeight="1" x14ac:dyDescent="0.3">
      <c r="A61" s="50"/>
      <c r="B61" s="31" t="str">
        <v>EGIS STRUCTURES &amp; ENVIRONNEMENT - Maxéville</v>
      </c>
      <c r="C61" s="31" t="str">
        <v>97 rue Haroun Tazieff
Laxou Cedex
54522 Maxéville
03-83-93-73-02</v>
      </c>
      <c r="D61" s="31" t="str">
        <v>07-86-59-96-64</v>
      </c>
      <c r="E61" s="31" t="str">
        <v>06-76-14-38-02</v>
      </c>
      <c r="F61" s="31" t="str">
        <v>Eaux d'extinction
Eaux de surface
Eaux souterraines
Eaux de consommation
Sols, boues
Sédiments
Air ambiant
Gaz du sol
Dépôts atmosphériques (lingettes, jauges...)
Produits alimentaires (lait, oeufs, fruits, légumes, aliments pour bétail)
Végétaux (herbes, cultures)
odeurs</v>
      </c>
      <c r="G61" s="31" t="str">
        <v>Eaux d'extinction
Eaux de surface
Eaux souterraines
Sols, boues
Air ambiant</v>
      </c>
      <c r="H61" s="31" t="str">
        <v>odeurs</v>
      </c>
      <c r="I61" s="69" t="str">
        <v>Tous les départements métropolitains</v>
      </c>
      <c r="J61" s="31" t="str">
        <v>Toutes les régions</v>
      </c>
      <c r="K61" s="31" t="str">
        <v>971 Guadeloupe
972 Martinique
973 Guyane</v>
      </c>
      <c r="L61" s="31" t="str">
        <v>&lt; 24 heures</v>
      </c>
      <c r="M61" s="31" t="str">
        <v>&gt; 72 heures</v>
      </c>
      <c r="N61" s="21"/>
    </row>
    <row r="62" spans="1:14" s="43" customFormat="1" ht="273" customHeight="1" x14ac:dyDescent="0.3">
      <c r="A62" s="50"/>
      <c r="B62" s="31" t="str">
        <v>EMTS ENVIRONNEMENT</v>
      </c>
      <c r="C62" s="31" t="str">
        <v>186 BOULEVARD PASTEUR
13730 ST VICTORET
04-88-01-50-90</v>
      </c>
      <c r="D62" s="31" t="str">
        <v>07-83-33-06-40</v>
      </c>
      <c r="E62" s="31">
        <v>0</v>
      </c>
      <c r="F62" s="31" t="str">
        <v>Eaux d'extinction
Eaux de surface
Eaux souterraines
Sols, boues
Air ambiant
Emissions de sources fixes
Gaz du sol
Dépôts atmosphériques (lingettes, jauges...)
Produits alimentaires (lait, oeufs, fruits, légumes, aliments pour bétail)
Végétaux (herbes, cultures)
Lichens</v>
      </c>
      <c r="G62" s="31" t="str">
        <v>Eaux d'extinction
Eaux de surface
Eaux souterraines
Sols, boues
Sédiments
Dépôts atmosphériques (lingettes, jauges...)</v>
      </c>
      <c r="H62" s="31" t="str">
        <v>Eaux d'extinction
Eaux de surface
Eaux souterraines
Dépôts atmosphériques (lingettes, jauges...)</v>
      </c>
      <c r="I62" s="69" t="str">
        <v>Tous les départements métropolitains</v>
      </c>
      <c r="J62" s="31" t="str">
        <v>Toutes les régions</v>
      </c>
      <c r="K62" s="31" t="str">
        <v>971 Guadeloupe
972 Martinique
973 Guyane
974 La Réunion
976 Mayotte</v>
      </c>
      <c r="L62" s="31" t="str">
        <v>&lt; 24 heures</v>
      </c>
      <c r="M62" s="31" t="str">
        <v>48 - 72 heures</v>
      </c>
      <c r="N62" s="21"/>
    </row>
    <row r="63" spans="1:14" s="43" customFormat="1" ht="238.5" customHeight="1" x14ac:dyDescent="0.3">
      <c r="A63" s="50"/>
      <c r="B63" s="31" t="str">
        <v>EnvirEauSol</v>
      </c>
      <c r="C63" s="31" t="str">
        <v>6B rue Georges Polossat
69720 SAINT-LAURENT-DE-MURE
04-28-29-11-77</v>
      </c>
      <c r="D63" s="31" t="str">
        <v>07-71-82-36-13</v>
      </c>
      <c r="E63" s="31" t="str">
        <v>06-13-56-07-70</v>
      </c>
      <c r="F63" s="31" t="str">
        <v>Eaux d'extinction
Eaux de surface
Eaux souterraines
Eaux de consommation
Sols, boues
Sédiments
Air ambiant
Gaz du sol
Dépôts atmosphériques (lingettes, jauges...)
Produits alimentaires (lait, oeufs, fruits, légumes, aliments pour bétail)</v>
      </c>
      <c r="G63" s="31" t="str">
        <v>Eaux d'extinction
Eaux de surface
Eaux souterraines
Sols, boues
Sédiments
Air ambiant
Dépôts atmosphériques (lingettes, jauges...)
Produits alimentaires (lait, oeufs, fruits, légumes, aliments pour bétail)</v>
      </c>
      <c r="H63" s="31">
        <v>0</v>
      </c>
      <c r="I63" s="69" t="str">
        <v>Tous les départements métropolitains</v>
      </c>
      <c r="J63" s="31" t="str">
        <v>Toutes les régions</v>
      </c>
      <c r="K63" s="31">
        <v>0</v>
      </c>
      <c r="L63" s="31" t="str">
        <v>24 - 48 heures</v>
      </c>
      <c r="M63" s="31">
        <v>0</v>
      </c>
      <c r="N63" s="21"/>
    </row>
    <row r="64" spans="1:14" s="43" customFormat="1" ht="242.4" customHeight="1" x14ac:dyDescent="0.3">
      <c r="A64" s="50"/>
      <c r="B64" s="31" t="str">
        <v>EnvirEauSol</v>
      </c>
      <c r="C64" s="31" t="str">
        <v>9 RUE DE NAIROBI
67150 ERSTEIN
03-90-00-21-64</v>
      </c>
      <c r="D64" s="31" t="str">
        <v>06-18-57-63-00</v>
      </c>
      <c r="E64" s="31" t="str">
        <v>06-13-56-07-70</v>
      </c>
      <c r="F64" s="31" t="str">
        <v>Eaux d'extinction
Eaux de surface
Eaux souterraines
Eaux de consommation
Sols, boues
Sédiments
Air ambiant
Gaz du sol
Dépôts atmosphériques (lingettes, jauges...)
Produits alimentaires (lait, oeufs, fruits, légumes, aliments pour bétail)</v>
      </c>
      <c r="G64" s="31" t="str">
        <v>Eaux d'extinction
Eaux de surface
Eaux souterraines
Sols, boues
Sédiments
Air ambiant
Dépôts atmosphériques (lingettes, jauges...)
Produits alimentaires (lait, oeufs, fruits, légumes, aliments pour bétail)</v>
      </c>
      <c r="H64" s="31">
        <v>0</v>
      </c>
      <c r="I64" s="69" t="str">
        <v>Tous les départements métropolitains</v>
      </c>
      <c r="J64" s="31" t="str">
        <v>Toutes les régions</v>
      </c>
      <c r="K64" s="31">
        <v>0</v>
      </c>
      <c r="L64" s="31" t="str">
        <v>24 - 48 heures</v>
      </c>
      <c r="M64" s="31">
        <v>0</v>
      </c>
      <c r="N64" s="21"/>
    </row>
    <row r="65" spans="1:14" s="43" customFormat="1" ht="285" customHeight="1" x14ac:dyDescent="0.3">
      <c r="A65" s="50"/>
      <c r="B65" s="31" t="str">
        <v>ENVISOL</v>
      </c>
      <c r="C65" s="31" t="str">
        <v xml:space="preserve">SS ENVISOL
70 Avenue du Général De Gaulle
904022 Créteil
</v>
      </c>
      <c r="D65" s="31">
        <v>0</v>
      </c>
      <c r="E65" s="31">
        <v>0</v>
      </c>
      <c r="F65"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65" s="31" t="str">
        <v>Eaux d'extinction
Eaux de surface
Eaux souterraines
Sols, boues
Végétaux (herbes, cultures)</v>
      </c>
      <c r="H65" s="31">
        <v>0</v>
      </c>
      <c r="I65" s="69" t="str">
        <v>77 Seine-et-Marne
95 Val-D'Oise
78 Yvelines
91 Essonne
51 Marne
60 Oise
02 Aisne</v>
      </c>
      <c r="J65" s="31" t="str">
        <v>Île_de_France ; Hauts_de_France ; Grand_Est</v>
      </c>
      <c r="K65" s="31">
        <v>0</v>
      </c>
      <c r="L65" s="31" t="str">
        <v>24 - 48 heures</v>
      </c>
      <c r="M65" s="31">
        <v>0</v>
      </c>
      <c r="N65" s="21"/>
    </row>
    <row r="66" spans="1:14" s="43" customFormat="1" ht="295.95" customHeight="1" x14ac:dyDescent="0.3">
      <c r="A66" s="50"/>
      <c r="B66" s="31" t="str">
        <v>ENVISOL</v>
      </c>
      <c r="C66" s="31" t="str">
        <v xml:space="preserve">SAS ENVISOL
Le 457, 457 l'Occitane
31670 Labège
</v>
      </c>
      <c r="D66" s="31">
        <v>0</v>
      </c>
      <c r="E66" s="31">
        <v>0</v>
      </c>
      <c r="F66"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66" s="31" t="str">
        <v>Eaux d'extinction
Eaux de surface
Eaux souterraines
Sols, boues</v>
      </c>
      <c r="H66" s="31">
        <v>0</v>
      </c>
      <c r="I66" s="69" t="str">
        <v>09 Ariège
31 Haute-Garonne
65 Hautes-Pyrénées
32 Gers
82 Tarn-et-Garonne
46 Lot
12 Aveyron
11 Aude
81 Tarn
34 Hérault
66 Pyrénées-Orientales
30 Gard
48 Lozère
47 Lot-et-Garonne
40 Landes
64 Pyrénées-Atlantiques
24 Dordogne</v>
      </c>
      <c r="J66" s="31" t="str">
        <v>Occitanie ; Nouvelle_Aquitaine</v>
      </c>
      <c r="K66" s="31">
        <v>0</v>
      </c>
      <c r="L66" s="31" t="str">
        <v>24 - 48 heures</v>
      </c>
      <c r="M66" s="31">
        <v>0</v>
      </c>
      <c r="N66" s="21"/>
    </row>
    <row r="67" spans="1:14" s="43" customFormat="1" ht="273.60000000000002" customHeight="1" x14ac:dyDescent="0.3">
      <c r="A67" s="50"/>
      <c r="B67" s="31" t="str">
        <v>ENVISOL</v>
      </c>
      <c r="C67" s="31" t="str">
        <v xml:space="preserve">SAS ENVISOL
56 Rue Chasselièvre
76000 ROUEN
</v>
      </c>
      <c r="D67" s="31">
        <v>0</v>
      </c>
      <c r="E67" s="31">
        <v>0</v>
      </c>
      <c r="F67"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67" s="31" t="str">
        <v>Eaux d'extinction
Eaux de surface
Eaux souterraines
Sols, boues
Végétaux (herbes, cultures)</v>
      </c>
      <c r="H67" s="31">
        <v>0</v>
      </c>
      <c r="I67" s="69" t="str">
        <v>76 Seine-Maritime
27 Eure
14 Calvados
61 Orne
50 Manche</v>
      </c>
      <c r="J67" s="31" t="str">
        <v>Normandie</v>
      </c>
      <c r="K67" s="31">
        <v>0</v>
      </c>
      <c r="L67" s="31" t="str">
        <v>24 - 48 heures</v>
      </c>
      <c r="M67" s="31">
        <v>0</v>
      </c>
      <c r="N67" s="21"/>
    </row>
    <row r="68" spans="1:14" s="43" customFormat="1" ht="277.95" customHeight="1" x14ac:dyDescent="0.3">
      <c r="A68" s="50"/>
      <c r="B68" s="31" t="str">
        <v>ENVISOL</v>
      </c>
      <c r="C68" s="31" t="str">
        <v>SAS ENVISOL
2 Rue Hector Berlioz
38110 LA TOUR DU PIN
04-74-83-62-16</v>
      </c>
      <c r="D68" s="31" t="str">
        <v>06-20-67-61-52</v>
      </c>
      <c r="E68" s="31" t="str">
        <v>06-28-65-74-83</v>
      </c>
      <c r="F68"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68" s="31" t="str">
        <v>Eaux d'extinction
Eaux de surface
Eaux souterraines
Sols, boues
Végétaux (herbes, cultures)</v>
      </c>
      <c r="H68" s="31">
        <v>0</v>
      </c>
      <c r="I68" s="69" t="str">
        <v>38 Isère
26 Drôme
07 Ardèche
73 Savoie
01 Ain
42 Loire
05 Hautes-Alpes
43 Haute-Loire
03 Allier
15 Cantal
63 Puy-de-Dôme</v>
      </c>
      <c r="J68" s="31" t="str">
        <v>Auvergne_Rhône_Alpes ; Provence_Alpes_Côte_Azur</v>
      </c>
      <c r="K68" s="31">
        <v>0</v>
      </c>
      <c r="L68" s="31" t="str">
        <v>24 - 48 heures</v>
      </c>
      <c r="M68" s="31">
        <v>0</v>
      </c>
      <c r="N68" s="21"/>
    </row>
    <row r="69" spans="1:14" s="43" customFormat="1" ht="273.60000000000002" customHeight="1" x14ac:dyDescent="0.3">
      <c r="A69" s="50"/>
      <c r="B69" s="31" t="str">
        <v>ENVISOL</v>
      </c>
      <c r="C69" s="31" t="str">
        <v xml:space="preserve">SAS ENVISOL
37 Boulevard des Anglais
44100 Nantes
</v>
      </c>
      <c r="D69" s="31">
        <v>0</v>
      </c>
      <c r="E69" s="31">
        <v>0</v>
      </c>
      <c r="F69"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69" s="31" t="str">
        <v>Eaux d'extinction
Eaux de surface
Eaux souterraines
Sols, boues
Végétaux (herbes, cultures)</v>
      </c>
      <c r="H69" s="31">
        <v>0</v>
      </c>
      <c r="I69" s="69" t="str">
        <v>44 Loire-Atlantique
85 Vendée
49 Maine-et-Loire
72 Sarthe
53 Mayenne
35 Ille-et-Vilaine
56 Morbihan
22 Côtes d'Armor
29 Finistère</v>
      </c>
      <c r="J69" s="31" t="str">
        <v>Pays_de_la_Loire ; Bretagne</v>
      </c>
      <c r="K69" s="31">
        <v>0</v>
      </c>
      <c r="L69" s="31" t="str">
        <v>24 - 48 heures</v>
      </c>
      <c r="M69" s="31">
        <v>0</v>
      </c>
      <c r="N69" s="21"/>
    </row>
    <row r="70" spans="1:14" s="43" customFormat="1" ht="267" customHeight="1" x14ac:dyDescent="0.3">
      <c r="A70" s="50"/>
      <c r="B70" s="31" t="str">
        <v>EODD Ingénieurs Conseils</v>
      </c>
      <c r="C70" s="31" t="str">
        <v>171 rue Leon Blum
69100 Villeurbanne
06-73-41-67-57</v>
      </c>
      <c r="D70" s="31">
        <v>0</v>
      </c>
      <c r="E70" s="31">
        <v>0</v>
      </c>
      <c r="F70" s="31" t="str">
        <v>Eaux d'extinction
Eaux de surface
Eaux souterraines
Eaux de consommation
Sols, boues
Sédiments
Air ambiant
Gaz du sol
Dépôts atmosphériques (lingettes, jauges...)
Produits alimentaires (lait, oeufs, fruits, légumes, aliments pour bétail)
Végétaux (herbes, cultures)</v>
      </c>
      <c r="G70" s="31" t="str">
        <v>Eaux d'extinction
Eaux de surface
Eaux souterraines
Sols, boues
Sédiments
Air ambiant
Dépôts atmosphériques (lingettes, jauges...)
Produits alimentaires (lait, oeufs, fruits, légumes, aliments pour bétail)
Végétaux (herbes, cultures)</v>
      </c>
      <c r="H70" s="31">
        <v>0</v>
      </c>
      <c r="I70" s="69" t="str">
        <v>Tous les départements métropolitains</v>
      </c>
      <c r="J70" s="31" t="str">
        <v>Toutes les régions</v>
      </c>
      <c r="K70" s="31">
        <v>0</v>
      </c>
      <c r="L70" s="31" t="str">
        <v>24 - 48 heures</v>
      </c>
      <c r="M70" s="31">
        <v>0</v>
      </c>
      <c r="N70" s="21"/>
    </row>
    <row r="71" spans="1:14" s="43" customFormat="1" ht="291" customHeight="1" x14ac:dyDescent="0.3">
      <c r="A71" s="50"/>
      <c r="B71" s="31" t="str">
        <v>EODD Ingénieurs Conseils</v>
      </c>
      <c r="C71" s="31" t="str">
        <v>Technopôle de l'Environnement -
Domaine du Petit Arbois, Avenue Louis Philibert
13100 AIX EN PROVENCE
06-73-41-67-57</v>
      </c>
      <c r="D71" s="31">
        <v>0</v>
      </c>
      <c r="E71" s="31">
        <v>0</v>
      </c>
      <c r="F71" s="31" t="str">
        <v>Eaux d'extinction
Eaux de surface
Eaux souterraines
Eaux de consommation
Sols, boues
Sédiments
Air ambiant
Gaz du sol
Dépôts atmosphériques (lingettes, jauges...)
Produits alimentaires (lait, oeufs, fruits, légumes, aliments pour bétail)
Végétaux (herbes, cultures)</v>
      </c>
      <c r="G71" s="31" t="str">
        <v>Eaux d'extinction
Eaux de surface
Eaux souterraines
Sols, boues
Sédiments
Air ambiant
Dépôts atmosphériques (lingettes, jauges...)
Produits alimentaires (lait, oeufs, fruits, légumes, aliments pour bétail)
Végétaux (herbes, cultures)</v>
      </c>
      <c r="H71" s="31">
        <v>0</v>
      </c>
      <c r="I71" s="69" t="str">
        <v>Tous les départements métropolitains</v>
      </c>
      <c r="J71" s="31" t="str">
        <v>Toutes les régions</v>
      </c>
      <c r="K71" s="31">
        <v>0</v>
      </c>
      <c r="L71" s="31" t="str">
        <v>24 - 48 heures</v>
      </c>
      <c r="M71" s="31">
        <v>0</v>
      </c>
      <c r="N71" s="21"/>
    </row>
    <row r="72" spans="1:14" s="43" customFormat="1" ht="280.95" customHeight="1" x14ac:dyDescent="0.3">
      <c r="A72" s="50"/>
      <c r="B72" s="31" t="str">
        <v>EODD Ingénieurs Conseils</v>
      </c>
      <c r="C72" s="31" t="str">
        <v>50, rue Albert
75013 Paris
06-73-41-67-57</v>
      </c>
      <c r="D72" s="31">
        <v>0</v>
      </c>
      <c r="E72" s="31">
        <v>0</v>
      </c>
      <c r="F72"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72" s="31" t="str">
        <v>Eaux d'extinction
Eaux de surface
Eaux souterraines
Sols, boues
Sédiments
Air ambiant
Emissions de sources fixes
Dépôts atmosphériques (lingettes, jauges...)
Produits alimentaires (lait, oeufs, fruits, légumes, aliments pour bétail)
Végétaux (herbes, cultures)</v>
      </c>
      <c r="H72" s="31">
        <v>0</v>
      </c>
      <c r="I72" s="69" t="str">
        <v>Tous les départements métropolitains</v>
      </c>
      <c r="J72" s="31" t="str">
        <v>Toutes les régions</v>
      </c>
      <c r="K72" s="31">
        <v>0</v>
      </c>
      <c r="L72" s="31" t="str">
        <v>24 - 48 heures</v>
      </c>
      <c r="M72" s="31">
        <v>0</v>
      </c>
      <c r="N72" s="21"/>
    </row>
    <row r="73" spans="1:14" s="43" customFormat="1" ht="277.95" customHeight="1" x14ac:dyDescent="0.3">
      <c r="A73" s="50"/>
      <c r="B73" s="31" t="str">
        <v>EODD ingénieurs Conseils</v>
      </c>
      <c r="C73" s="31" t="str">
        <v>Les Tanes Basses
2, rue de la Syrah
34800 Clermont l’Hérault
06-73-41-67-57</v>
      </c>
      <c r="D73" s="31">
        <v>0</v>
      </c>
      <c r="E73" s="31">
        <v>0</v>
      </c>
      <c r="F73"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73" s="31" t="str">
        <v>Eaux d'extinction
Eaux de surface
Eaux souterraines
Sols, boues
Sédiments
Air ambiant
Emissions de sources fixes
Dépôts atmosphériques (lingettes, jauges...)
Produits alimentaires (lait, oeufs, fruits, légumes, aliments pour bétail)
Végétaux (herbes, cultures)</v>
      </c>
      <c r="H73" s="31">
        <v>0</v>
      </c>
      <c r="I73" s="69" t="str">
        <v>Tous les départements métropolitains</v>
      </c>
      <c r="J73" s="31" t="str">
        <v>Toutes les régions</v>
      </c>
      <c r="K73" s="31">
        <v>0</v>
      </c>
      <c r="L73" s="31" t="str">
        <v>24 - 48 heures</v>
      </c>
      <c r="M73" s="31">
        <v>0</v>
      </c>
      <c r="N73" s="21"/>
    </row>
    <row r="74" spans="1:14" s="43" customFormat="1" ht="272.39999999999998" customHeight="1" x14ac:dyDescent="0.3">
      <c r="A74" s="50"/>
      <c r="B74" s="31" t="str">
        <v>EODD Ingénieurs Conseils</v>
      </c>
      <c r="C74" s="31" t="str">
        <v>Immeuble L’Eclat
76 Voie du Toec, Zone de la Cartoucherie
31300 Toulouse
06-73-41-67-57</v>
      </c>
      <c r="D74" s="31">
        <v>0</v>
      </c>
      <c r="E74" s="31">
        <v>0</v>
      </c>
      <c r="F74" s="31" t="str">
        <v>Eaux d'extinction
Eaux de surface
Eaux souterraines
Eaux de consommation
Sédiments
Air ambiant
Emissions de sources fixes
Gaz du sol
Dépôts atmosphériques (lingettes, jauges...)
Produits alimentaires (lait, oeufs, fruits, légumes, aliments pour bétail)
Végétaux (herbes, cultures)</v>
      </c>
      <c r="G74" s="31" t="str">
        <v>Eaux d'extinction
Eaux de surface
Eaux souterraines
Sols, boues
Sédiments
Air ambiant
Emissions de sources fixes
Dépôts atmosphériques (lingettes, jauges...)
Produits alimentaires (lait, oeufs, fruits, légumes, aliments pour bétail)
Végétaux (herbes, cultures)</v>
      </c>
      <c r="H74" s="31">
        <v>0</v>
      </c>
      <c r="I74" s="69" t="str">
        <v>Tous les départements métropolitains</v>
      </c>
      <c r="J74" s="31" t="str">
        <v>Toutes les régions</v>
      </c>
      <c r="K74" s="31">
        <v>0</v>
      </c>
      <c r="L74" s="31" t="str">
        <v>24 - 48 heures</v>
      </c>
      <c r="M74" s="31">
        <v>0</v>
      </c>
      <c r="N74" s="21"/>
    </row>
    <row r="75" spans="1:14" s="43" customFormat="1" ht="303.60000000000002" customHeight="1" x14ac:dyDescent="0.3">
      <c r="A75" s="50"/>
      <c r="B75" s="31" t="str">
        <v>EODD Ingénieurs Conseils</v>
      </c>
      <c r="C75" s="31" t="str">
        <v>77 avenue des Lilas
Centre d’affaires des Lilas
64000 Pau
06-73-41-67-57</v>
      </c>
      <c r="D75" s="31">
        <v>0</v>
      </c>
      <c r="E75" s="31">
        <v>0</v>
      </c>
      <c r="F75"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75" s="31" t="str">
        <v>Eaux d'extinction
Eaux de surface
Eaux souterraines
Sols, boues
Sédiments
Air ambiant
Emissions de sources fixes
Dépôts atmosphériques (lingettes, jauges...)
Produits alimentaires (lait, oeufs, fruits, légumes, aliments pour bétail)
Végétaux (herbes, cultures)</v>
      </c>
      <c r="H75" s="31">
        <v>0</v>
      </c>
      <c r="I75" s="69" t="str">
        <v>Tous les départements métropolitains</v>
      </c>
      <c r="J75" s="31" t="str">
        <v>Toutes les régions</v>
      </c>
      <c r="K75" s="31">
        <v>0</v>
      </c>
      <c r="L75" s="31" t="str">
        <v>24 - 48 heures</v>
      </c>
      <c r="M75" s="31">
        <v>0</v>
      </c>
      <c r="N75" s="21"/>
    </row>
    <row r="76" spans="1:14" s="43" customFormat="1" ht="277.95" customHeight="1" x14ac:dyDescent="0.3">
      <c r="A76" s="50"/>
      <c r="B76" s="31" t="str">
        <v>EODD Ingénieurs Conseils</v>
      </c>
      <c r="C76" s="31" t="str">
        <v>10 rue de Paimpol
Hôtel d’entreprises, Pêcheurs d’Islande
17300 Rochefort
06-73-41-67-57</v>
      </c>
      <c r="D76" s="31">
        <v>0</v>
      </c>
      <c r="E76" s="31">
        <v>0</v>
      </c>
      <c r="F76"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76" s="31" t="str">
        <v>Eaux d'extinction
Eaux de surface
Eaux souterraines
Sols, boues
Sédiments
Air ambiant
Emissions de sources fixes
Dépôts atmosphériques (lingettes, jauges...)
Produits alimentaires (lait, oeufs, fruits, légumes, aliments pour bétail)
Végétaux (herbes, cultures)</v>
      </c>
      <c r="H76" s="31">
        <v>0</v>
      </c>
      <c r="I76" s="69" t="str">
        <v>Tous les départements métropolitains</v>
      </c>
      <c r="J76" s="31" t="str">
        <v>Toutes les régions</v>
      </c>
      <c r="K76" s="31">
        <v>0</v>
      </c>
      <c r="L76" s="31">
        <v>0</v>
      </c>
      <c r="M76" s="31">
        <v>0</v>
      </c>
      <c r="N76" s="21"/>
    </row>
    <row r="77" spans="1:14" s="43" customFormat="1" ht="282.60000000000002" customHeight="1" x14ac:dyDescent="0.3">
      <c r="A77" s="50"/>
      <c r="B77" s="31" t="str">
        <v>EODD Ingérieurs Conseils</v>
      </c>
      <c r="C77" s="31" t="str">
        <v>43-45 rue d’Armagnac
CS 72073
33800 Bordeaux
06-73-41-67-57</v>
      </c>
      <c r="D77" s="31">
        <v>0</v>
      </c>
      <c r="E77" s="31">
        <v>0</v>
      </c>
      <c r="F77"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77" s="31" t="str">
        <v>Eaux d'extinction
Eaux de surface
Eaux souterraines
Sols, boues
Sédiments
Air ambiant
Emissions de sources fixes
Dépôts atmosphériques (lingettes, jauges...)
Produits alimentaires (lait, oeufs, fruits, légumes, aliments pour bétail)
Végétaux (herbes, cultures)</v>
      </c>
      <c r="H77" s="31">
        <v>0</v>
      </c>
      <c r="I77" s="69" t="str">
        <v>Tous les départements métropolitains</v>
      </c>
      <c r="J77" s="31" t="str">
        <v>Toutes les régions</v>
      </c>
      <c r="K77" s="31">
        <v>0</v>
      </c>
      <c r="L77" s="31" t="str">
        <v>24 - 48 heures</v>
      </c>
      <c r="M77" s="31">
        <v>0</v>
      </c>
      <c r="N77" s="21"/>
    </row>
    <row r="78" spans="1:14" s="43" customFormat="1" ht="281.39999999999998" customHeight="1" x14ac:dyDescent="0.3">
      <c r="A78" s="50"/>
      <c r="B78" s="31" t="str">
        <v>EODD Ingérieurs Conseils</v>
      </c>
      <c r="C78" s="31" t="str">
        <v>10 rue des Potiers d’Etain
57070 Metz
06-73-41-67-57</v>
      </c>
      <c r="D78" s="31">
        <v>0</v>
      </c>
      <c r="E78" s="31">
        <v>0</v>
      </c>
      <c r="F78"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78" s="31" t="str">
        <v>Eaux d'extinction
Eaux de surface
Eaux souterraines
Sols, boues
Sédiments
Air ambiant
Emissions de sources fixes
Dépôts atmosphériques (lingettes, jauges...)
Produits alimentaires (lait, oeufs, fruits, légumes, aliments pour bétail)
Végétaux (herbes, cultures)</v>
      </c>
      <c r="H78" s="31">
        <v>0</v>
      </c>
      <c r="I78" s="69" t="str">
        <v>Tous les départements métropolitains</v>
      </c>
      <c r="J78" s="31" t="str">
        <v>Toutes les régions</v>
      </c>
      <c r="K78" s="31">
        <v>0</v>
      </c>
      <c r="L78" s="31" t="str">
        <v>24 - 48 heures</v>
      </c>
      <c r="M78" s="31">
        <v>0</v>
      </c>
      <c r="N78" s="21"/>
    </row>
    <row r="79" spans="1:14" s="43" customFormat="1" ht="141.6" customHeight="1" x14ac:dyDescent="0.3">
      <c r="A79" s="50"/>
      <c r="B79" s="31" t="str">
        <v>ESTHOA</v>
      </c>
      <c r="C79" s="31" t="str">
        <v>13 Rue Forlen
67118 GEISPOLSHEIM
03-88-77-35-84</v>
      </c>
      <c r="D79" s="31" t="str">
        <v>06-89-30-00-70</v>
      </c>
      <c r="E79" s="31" t="str">
        <v>07-60-32-75-56</v>
      </c>
      <c r="F79" s="31" t="str">
        <v>Air ambiant</v>
      </c>
      <c r="G79" s="31">
        <v>0</v>
      </c>
      <c r="H79" s="31">
        <v>0</v>
      </c>
      <c r="I79" s="69" t="str">
        <v>67 Bas-Rhin
68 Haut-Rhin
90 Territoire de Belfort
25 Doubs
70 Haute-Saône
54 Meurthe-et-Moselle
57 Moselle</v>
      </c>
      <c r="J79" s="31" t="str">
        <v>Grand_Est ; Bourgogne_Franche_Comté</v>
      </c>
      <c r="K79" s="31">
        <v>0</v>
      </c>
      <c r="L79" s="31" t="str">
        <v>24 - 48 heures</v>
      </c>
      <c r="M79" s="31">
        <v>0</v>
      </c>
      <c r="N79" s="21"/>
    </row>
    <row r="80" spans="1:14" s="43" customFormat="1" ht="128.4" customHeight="1" x14ac:dyDescent="0.3">
      <c r="A80" s="50"/>
      <c r="B80" s="31" t="str">
        <v>Eurofins Analyses de l'Air</v>
      </c>
      <c r="C80" s="31" t="str">
        <v>5 rue d'Otterswiller
67700 Saverne
06-75-49-18-44</v>
      </c>
      <c r="D80" s="31">
        <v>0</v>
      </c>
      <c r="E80" s="31">
        <v>0</v>
      </c>
      <c r="F80" s="31">
        <v>0</v>
      </c>
      <c r="G80" s="31">
        <v>0</v>
      </c>
      <c r="H80" s="31" t="str">
        <v>Gaz du sol
Air ambiant
Emissions de sources fixes
Dépôts atmosphériques (lingettes, jauges...)</v>
      </c>
      <c r="I80" s="69" t="str">
        <v>Aucun (laboratoire d'analyses uniquement)</v>
      </c>
      <c r="J80" s="31">
        <v>0</v>
      </c>
      <c r="K80" s="31">
        <v>0</v>
      </c>
      <c r="L80" s="31">
        <v>0</v>
      </c>
      <c r="M80" s="31">
        <v>0</v>
      </c>
      <c r="N80" s="21"/>
    </row>
    <row r="81" spans="1:14" s="43" customFormat="1" ht="320.39999999999998" customHeight="1" x14ac:dyDescent="0.3">
      <c r="A81" s="50"/>
      <c r="B81" s="31" t="str">
        <v>EVADIES</v>
      </c>
      <c r="C81" s="31" t="str">
        <v xml:space="preserve">8 rue principale
54470 BOUILLONVILLE
</v>
      </c>
      <c r="D81" s="31" t="str">
        <v>06-64-87-93-17</v>
      </c>
      <c r="E81" s="31">
        <v>0</v>
      </c>
      <c r="F81" s="31" t="str">
        <v>Eaux d'extinction 
Eaux de surface
Eaux de consommation 
Sols, boues 
Sédiments
Air ambiant
Dépôts atmosphériques (lingettes, jauges...)
Produits alimentaires (lait, oeufs, fruits, légumes,
aliments pour bétail)
Végétaux (herbes, cultures) 
Lichens 
Bryophytes</v>
      </c>
      <c r="G81" s="31" t="str">
        <v>Air ambiant</v>
      </c>
      <c r="H81" s="31">
        <v>0</v>
      </c>
      <c r="I81" s="69" t="str">
        <v>08 Ardennes 
10 Aube 
51 Marne
52 Haute-Marne 
55 Meuse
54 Meurthe-et-Moselle 
57 Moselle
88 Vosges 
67 Bas-Rhin
68 Haut-Rhin 
02 Aisne 
89 Yonne
21 Côte-d'Or 
70 Haute-Saône
77 Seine-et-Marne 
62 Pas-de-Calais
59 Nord 
45 Loiret</v>
      </c>
      <c r="J81" s="31" t="str">
        <v>Grand_Est ; Bourgogne_Franche_Comté ; Hauts_de_France ; Île_de_France ; Centre_Val_de_Loire</v>
      </c>
      <c r="K81" s="31">
        <v>0</v>
      </c>
      <c r="L81" s="31" t="str">
        <v>&lt; 24 heures</v>
      </c>
      <c r="M81" s="31">
        <v>0</v>
      </c>
      <c r="N81" s="21"/>
    </row>
    <row r="82" spans="1:14" s="43" customFormat="1" ht="351.6" customHeight="1" x14ac:dyDescent="0.3">
      <c r="A82" s="50"/>
      <c r="B82" s="31" t="str">
        <v>GENOVEXPERT</v>
      </c>
      <c r="C82" s="31" t="str">
        <v>52 rue René Boulanger
75010 PARIS
01-69-04-85-10</v>
      </c>
      <c r="D82" s="31" t="str">
        <v>06-19-69-27-47</v>
      </c>
      <c r="E82" s="31" t="str">
        <v>07-64-75-82-50</v>
      </c>
      <c r="F82" s="31" t="str">
        <v>Air ambiant
Dépôts atmosphériques (lingettes, jauges...)
retombées atmosphériques ( lingettes, jauges) amiante, plomb, termites et mérules</v>
      </c>
      <c r="G82" s="31">
        <v>0</v>
      </c>
      <c r="H82" s="31">
        <v>0</v>
      </c>
      <c r="I82" s="69" t="str">
        <v>75 Paris
91 Essonne
92 Hauts-de-Seine
93 Seine-St-Denis
94 Val-de-Marne
95 Val-D'Oise
14 Calvados
60 Oise
61 Orne
72 Sarthe
77 Seine-et-Marne
27 Eure
76 Seine-Maritime
58 Nièvre
59 Nord
02 Aisne
18 Cher
28 Eure-et-Loir
41 Loir-et-Cher
50 Manche</v>
      </c>
      <c r="J82" s="31" t="str">
        <v>Île_de_France ; Normandie ; Hauts_de_France ; Pays_de_la_Loire ; Bourgogne_Franche_Comté ; Centre_Val_de_Loire</v>
      </c>
      <c r="K82" s="31">
        <v>0</v>
      </c>
      <c r="L82" s="31" t="str">
        <v>&lt; 24 heures</v>
      </c>
      <c r="M82" s="31">
        <v>0</v>
      </c>
      <c r="N82" s="21"/>
    </row>
    <row r="83" spans="1:14" s="43" customFormat="1" ht="409.6" x14ac:dyDescent="0.3">
      <c r="A83" s="50"/>
      <c r="B83" s="31" t="str">
        <v>GINGER LECES</v>
      </c>
      <c r="C83" s="31" t="str">
        <v>1 rue de Bord les Orgues - ZAC de Grimont
57070 SAINT-JULIEN-LES-METZ
06-09-24-33-52</v>
      </c>
      <c r="D83" s="31">
        <v>0</v>
      </c>
      <c r="E83" s="31">
        <v>0</v>
      </c>
      <c r="F83"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v>
      </c>
      <c r="G83" s="31" t="str">
        <v>Eaux d'extinction
Eaux de surface
Eaux souterraines
Emissions de sources fixes</v>
      </c>
      <c r="H83" s="31">
        <v>0</v>
      </c>
      <c r="I83" s="69" t="str">
        <v>01 Ain
07 Ardèche
13 Bouches-du-Rhône
26 Drôme
27 Eure
28 Eure-et-Loir
30 Gard
34 Hérault
38 Isère
42 Loire
54 Meurthe-et-Moselle
55 Meuse
57 Moselle
59 Nord
62 Pas-de-Calais
69 Rhône
71 Saône-et-Loire
75 Paris
77 Seine-et-Marne
78 Yvelines
80 Somme
84 Vaucluse
88 Vosges
91 Essonne
92 Hauts-de-Seine
93 Seine-St-Denis
94 Val-de-Marne
95 Val-D'Oise
86 Vienne</v>
      </c>
      <c r="J83" s="31" t="str">
        <v>Auvergne_Rhône_Alpes ; Provence_Alpes_Côte_Azur ; Normandie ; Centre_Val_de_Loire ; Occitanie ; Grand_Est ; Hauts_de_France ; Bourgogne_Franche_Comté ; Île_de_France ; Nouvelle_Aquitaine</v>
      </c>
      <c r="K83" s="31">
        <v>0</v>
      </c>
      <c r="L83" s="31" t="str">
        <v>48 - 72 heures</v>
      </c>
      <c r="M83" s="31">
        <v>0</v>
      </c>
      <c r="N83" s="21"/>
    </row>
    <row r="84" spans="1:14" s="43" customFormat="1" ht="259.2" x14ac:dyDescent="0.3">
      <c r="A84" s="50"/>
      <c r="B84" s="31" t="str">
        <v>INERIS</v>
      </c>
      <c r="C84" s="31" t="str">
        <v>Rue Jacques Taffanel, Parc Technologique Alata
BP 2
60550 Verneuil-en-Halatte
03-44-55-63-26</v>
      </c>
      <c r="D84" s="31">
        <v>0</v>
      </c>
      <c r="E84" s="31">
        <v>0</v>
      </c>
      <c r="F84"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v>
      </c>
      <c r="G84" s="31" t="str">
        <v>Eaux d'extinction
Eaux de surface
Eaux souterraines
Sols, boues
Sédiments
Air ambiant
Emissions de sources fixes
Dépôts atmosphériques (lingettes, jauges...)</v>
      </c>
      <c r="H84" s="31" t="str">
        <v>Eaux d'extinction
Eaux de surface
Eaux souterraines
Sols, boues
Gaz du sol
Sédiments
Air ambiant
Emissions de sources fixes
Dépôts atmosphériques (lingettes, jauges...)
Produits alimentaires (lait, oeufs, fruits, légumes, aliments pour bétail)
Végétaux (herbes, cultures)</v>
      </c>
      <c r="I84" s="69" t="str">
        <v>02 Aisne
08 Ardennes
10 Aube
27 Eure
51 Marne
59 Nord
60 Oise
62 Pas-de-Calais
75 Paris
76 Seine-Maritime
77 Seine-et-Marne
78 Yvelines
80 Somme
91 Essonne
92 Hauts-de-Seine
93 Seine-St-Denis
94 Val-de-Marne
95 Val-D'Oise</v>
      </c>
      <c r="J84" s="31" t="str">
        <v>Hauts_de_France ; Grand_Est ; Normandie ; Île_de_France</v>
      </c>
      <c r="K84" s="31">
        <v>0</v>
      </c>
      <c r="L84" s="31" t="str">
        <v>24 - 48 heures</v>
      </c>
      <c r="M84" s="31">
        <v>0</v>
      </c>
      <c r="N84" s="21"/>
    </row>
    <row r="85" spans="1:14" s="43" customFormat="1" ht="403.2" x14ac:dyDescent="0.3">
      <c r="A85" s="50"/>
      <c r="B85" s="31" t="str">
        <v>KALI'AIR</v>
      </c>
      <c r="C85" s="31" t="str">
        <v xml:space="preserve">40 Rue de la petite Duranne
PA de la petite Duranne
13100 AIX EN PROVENCE
</v>
      </c>
      <c r="D85" s="31">
        <v>0</v>
      </c>
      <c r="E85" s="31">
        <v>0</v>
      </c>
      <c r="F85" s="31" t="str">
        <v>Eaux d'extinction
Eaux de surface
Eaux de consommation
Sols, boues
Sédiments
Air ambiant
Emissions de sources fixes
Gaz du sol
Dépôts atmosphériques (lingettes, jauges...)
Produits alimentaires (lait, oeufs, fruits, légumes, aliments pour bétail)
Végétaux (herbes, cultures)
Bryophytes</v>
      </c>
      <c r="G85" s="31">
        <v>0</v>
      </c>
      <c r="H85" s="31">
        <v>0</v>
      </c>
      <c r="I85" s="69" t="str">
        <v>74 Haute-Savoie
73 Savoie
01 Ain
69 Rhône
42 Loire
43 Haute-Loire
63 Puy-de-Dôme
38 Isère
05 Hautes-Alpes
26 Drôme
07 Ardèche
15 Cantal
12 Aveyron
48 Lozère
46 Lot
82 Tarn-et-Garonne
81 Tarn
31 Haute-Garonne
09 Ariège
11 Aude
66 Pyrénées-Orientales
34 Hérault
30 Gard
84 Vaucluse
13 Bouches-du-Rhône
04 Alpes-de-Haute-Provence
06 Alpes-Maritimes
83 Var</v>
      </c>
      <c r="J85" s="31" t="str">
        <v>Auvergne_Rhône_Alpes ; Provence_Alpes_Côte_Azur ; Occitanie</v>
      </c>
      <c r="K85" s="31">
        <v>0</v>
      </c>
      <c r="L85" s="31" t="str">
        <v>24 - 48 heures</v>
      </c>
      <c r="M85" s="31">
        <v>0</v>
      </c>
      <c r="N85" s="21"/>
    </row>
    <row r="86" spans="1:14" s="43" customFormat="1" ht="409.6" customHeight="1" x14ac:dyDescent="0.3">
      <c r="A86" s="50"/>
      <c r="B86" s="31" t="str">
        <v>KALI'AIR</v>
      </c>
      <c r="C86" s="31" t="str">
        <v>217 Rue des Sureaux
PA du Mélantois
59262 SAINGHIN EN MELANTOIS
03-20-04-12-12</v>
      </c>
      <c r="D86" s="31">
        <v>0</v>
      </c>
      <c r="E86" s="31">
        <v>0</v>
      </c>
      <c r="F86" s="31" t="str">
        <v>Eaux d'extinction
Eaux de surface
Eaux de consommation
Sols, boues
Sédiments
Air ambiant
Emissions de sources fixes
Gaz du sol
Dépôts atmosphériques (lingettes, jauges...)
Produits alimentaires (lait, oeufs, fruits, légumes, aliments pour bétail)
Végétaux (herbes, cultures)
Bryophytes</v>
      </c>
      <c r="G86" s="31" t="str">
        <v>Air ambiant</v>
      </c>
      <c r="H86" s="31">
        <v>0</v>
      </c>
      <c r="I86" s="69" t="str">
        <v>62 Pas-de-Calais
59 Nord
80 Somme
60 Oise
76 Seine-Maritime
02 Aisne
08 Ardennes
27 Eure
51 Marne
55 Meuse
54 Meurthe-et-Moselle
57 Moselle
67 Bas-Rhin
68 Haut-Rhin
88 Vosges
52 Haute-Marne
10 Aube
75 Paris
77 Seine-et-Marne
78 Yvelines
91 Essonne
92 Hauts-de-Seine
93 Seine-St-Denis
94 Val-de-Marne
95 Val-D'Oise</v>
      </c>
      <c r="J86" s="31" t="str">
        <v>Hauts_de_France ; Normandie ; Grand_Est ; Île_de_France</v>
      </c>
      <c r="K86" s="31">
        <v>0</v>
      </c>
      <c r="L86" s="31" t="str">
        <v>24 - 48 heures</v>
      </c>
      <c r="M86" s="31">
        <v>0</v>
      </c>
      <c r="N86" s="21"/>
    </row>
    <row r="87" spans="1:14" s="43" customFormat="1" ht="403.2" x14ac:dyDescent="0.3">
      <c r="A87" s="50"/>
      <c r="B87" s="31" t="str">
        <v>KALI'AIR</v>
      </c>
      <c r="C87" s="31" t="str">
        <v>700 Rue Léonard de Vinci
ZAC Les Châtelliers
45400 SEMOY
06-26-80-66-15</v>
      </c>
      <c r="D87" s="31">
        <v>0</v>
      </c>
      <c r="E87" s="31">
        <v>0</v>
      </c>
      <c r="F87" s="31" t="str">
        <v>Eaux d'extinction
Eaux de surface
Eaux de consommation
Sols, boues
Sédiments
Air ambiant
Emissions de sources fixes
Gaz du sol
Dépôts atmosphériques (lingettes, jauges…)
Produits alimentaires (lait, œufs, fruits, légumes, aliments pour bétail)
Végétaux herbes, cultures)
Bryophytes</v>
      </c>
      <c r="G87" s="31" t="str">
        <v>Air ambiant
Emissions de sources fixes</v>
      </c>
      <c r="H87" s="31">
        <v>0</v>
      </c>
      <c r="I87" s="69" t="str">
        <v>14 Calvados
50 Manche
61 Orne
28 Eure-et-Loir
45 Loiret
89 Yonne
21 Côte-d'Or
70 Haute-Saône
90 Territoire de Belfort
25 Doubs
39 Jura
71 Saône-et-Loire
58 Nièvre
18 Cher
36 Indre
41 Loir-et-Cher
37 Indre-et-Loire
86 Vienne
79 Deux-Sèvres
85 Vendée
49 Maine-et-Loire
44 Loire-Atlantique
72 Sarthe
53 Mayenne
35 Ille-et-Vilaine
56 Morbihan
22 Côtes d'Armor
29 Finistère</v>
      </c>
      <c r="J87" s="31" t="str">
        <v>Normandie
Centre-Val de Loire
Bourgogne-Franche-Comté
Nouvelle-Aquitaine
Pays de la Loire
Bretagne</v>
      </c>
      <c r="K87" s="31">
        <v>0</v>
      </c>
      <c r="L87" s="31" t="str">
        <v>24 - 48 heures</v>
      </c>
      <c r="M87" s="31">
        <v>0</v>
      </c>
      <c r="N87" s="21"/>
    </row>
    <row r="88" spans="1:14" s="43" customFormat="1" ht="271.95" customHeight="1" x14ac:dyDescent="0.3">
      <c r="A88" s="50"/>
      <c r="B88" s="31" t="str">
        <v>LABEO</v>
      </c>
      <c r="C88" s="31" t="str">
        <v>1, route du rosel
Saint contest
14053 CAEN cedex 4
02-31-47-19-19</v>
      </c>
      <c r="D88" s="31" t="str">
        <v>09-71-16-53-28</v>
      </c>
      <c r="E88" s="31" t="str">
        <v>06-67-47-66-70</v>
      </c>
      <c r="F88" s="31" t="str">
        <v>Eaux d'extinction
Eaux de surface
Eaux souterraines
Eaux de consommation
Sols, boues
Sédiments
Dépôts atmosphériques (lingettes, jauges...)
Produits alimentaires (lait, oeufs, fruits, légumes, aliments pour bétail)
Végétaux (herbes, cultures)
Lichens
Bryophytes
IBGN, I2M2</v>
      </c>
      <c r="G88" s="31" t="str">
        <v>Eaux d'extinction
Eaux de surface
Eaux souterraines
Sols, boues
Sédiments</v>
      </c>
      <c r="H88" s="31" t="str">
        <v>Eaux d'extinction
Eaux de surface
Eaux souterraines
Sols, boues
Sédiments
Produits alimentaires (lait, oeufs, fruits, légumes, aliments pour bétail)
Végétaux (herbes, cultures)</v>
      </c>
      <c r="I88" s="69" t="str">
        <v>14 Calvados
50 Manche
76 Seine-Maritime
61 Orne
27 Eure</v>
      </c>
      <c r="J88" s="31" t="str">
        <v>Normandie</v>
      </c>
      <c r="K88" s="31">
        <v>0</v>
      </c>
      <c r="L88" s="31" t="str">
        <v>&lt; 24 heures</v>
      </c>
      <c r="M88" s="31">
        <v>0</v>
      </c>
      <c r="N88" s="21"/>
    </row>
    <row r="89" spans="1:14" s="43" customFormat="1" ht="222.6" customHeight="1" x14ac:dyDescent="0.3">
      <c r="A89" s="50"/>
      <c r="B89" s="31" t="str">
        <v>LABOCEA</v>
      </c>
      <c r="C89" s="31" t="str">
        <v xml:space="preserve">7 RUE DU SABOT
ZOOPOLE - CS-30054
22440 PLOUFRAGAN
</v>
      </c>
      <c r="D89" s="31" t="str">
        <v>06-79-11-96-36</v>
      </c>
      <c r="E89" s="31" t="str">
        <v>06-77-02-36-18</v>
      </c>
      <c r="F89" s="31" t="str">
        <v>Eaux d'extinction
Eaux de surface
Eaux souterraines
Eaux de consommation
Sols, boues
Sédiments
Dépôts atmosphériques (lingettes, jauges...)
Produits alimentaires (lait, oeufs, fruits, légumes, aliments pour bétail)
Végétaux (herbes, cultures)</v>
      </c>
      <c r="G89" s="31" t="str">
        <v>Eaux d'extinction
Eaux de surface
Eaux souterraines</v>
      </c>
      <c r="H89" s="31" t="str">
        <v>Eaux d'extinction
Eaux de surface
Eaux souterraines
Sols, boues
Sédiments
Produits alimentaires (lait, oeufs, fruits, légumes, aliments pour bétail)
Végétaux (herbes, cultures)</v>
      </c>
      <c r="I89" s="69" t="str">
        <v>22 Côtes d'Armor
29 Finistère
35 Ille-et-Vilaine
56 Morbihan</v>
      </c>
      <c r="J89" s="31" t="str">
        <v>Bretagne</v>
      </c>
      <c r="K89" s="31">
        <v>0</v>
      </c>
      <c r="L89" s="31" t="str">
        <v>24 - 48 heures</v>
      </c>
      <c r="M89" s="31">
        <v>0</v>
      </c>
      <c r="N89" s="21"/>
    </row>
    <row r="90" spans="1:14" s="43" customFormat="1" ht="336" customHeight="1" x14ac:dyDescent="0.3">
      <c r="A90" s="50"/>
      <c r="B90" s="31" t="str">
        <v>Laboratoire Départemental 31 Eau Vétérinaire Air</v>
      </c>
      <c r="C90" s="31" t="str">
        <v>76 chemin BOUDOU
31140 LAUNAGUET
05-62-10-49-00</v>
      </c>
      <c r="D90" s="31" t="str">
        <v>06-87-80-09-37</v>
      </c>
      <c r="E90" s="31">
        <v>0</v>
      </c>
      <c r="F90" s="31" t="str">
        <v>Eaux d'extinction
Eaux de surface
Eaux souterraines
Eaux de consommation
Sols, boues
Sédiments
Produits alimentaires (lait, oeufs, fruits, légumes, aliments pour bétail)</v>
      </c>
      <c r="G90" s="31" t="str">
        <v>Eaux d'extinction
Eaux de surface
Eaux souterraines</v>
      </c>
      <c r="H90" s="31" t="str">
        <v>Eaux d'extinction
Eaux de surface
Eaux souterraines
Sols, boues
Sédiments
Air ambiant
Produits alimentaires (lait, oeufs, fruits, légumes, aliments pour bétail)</v>
      </c>
      <c r="I90" s="69" t="str">
        <v>09 Ariège
11 Aude
12 Aveyron
19 Corrèze
24 Dordogne
30 Gard
31 Haute-Garonne
32 Gers
33 Gironde
34 Hérault
40 Landes
46 Lot
47 Lot-et-Garonne
48 Lozère
64 Pyrénées-Atlantiques
65 Hautes-Pyrénées
66 Pyrénées-Orientales
81 Tarn
82 Tarn-et-Garonne</v>
      </c>
      <c r="J90" s="31" t="str">
        <v>Occitanie ; Nouvelle_Aquitaine</v>
      </c>
      <c r="K90" s="31">
        <v>0</v>
      </c>
      <c r="L90" s="31" t="str">
        <v>&lt; 24 heures</v>
      </c>
      <c r="M90" s="31">
        <v>0</v>
      </c>
      <c r="N90" s="21"/>
    </row>
    <row r="91" spans="1:14" s="43" customFormat="1" ht="228.6" customHeight="1" x14ac:dyDescent="0.3">
      <c r="A91" s="50"/>
      <c r="B91" s="31" t="str">
        <v>LABORATOIRE ENVIRONNEMENT ET ALIMENTATION VENDEE LEAV</v>
      </c>
      <c r="C91" s="31" t="str">
        <v>ROND POINT GEORGES DUVAL
CS 80 802
85021 LA ROCHE SUR YON
02-28-85-79-79</v>
      </c>
      <c r="D91" s="31" t="str">
        <v>02-28-85-79-98</v>
      </c>
      <c r="E91" s="31">
        <v>0</v>
      </c>
      <c r="F91" s="31">
        <v>0</v>
      </c>
      <c r="G91" s="31" t="str">
        <v>Eaux d'extinction
Eaux de surface
Eaux souterraines
Sédiments</v>
      </c>
      <c r="H91" s="31" t="str">
        <v>Eaux d'extinction
Eaux de surface
Eaux souterraines
Sols, boues
Sédiments
Produits alimentaires (lait, oeufs, fruits, légumes, aliments pour bétail)
Végétaux (herbes, cultures)
Lichens
Bryophytes</v>
      </c>
      <c r="I91" s="69">
        <v>0</v>
      </c>
      <c r="J91" s="31">
        <v>0</v>
      </c>
      <c r="K91" s="31">
        <v>0</v>
      </c>
      <c r="L91" s="31" t="str">
        <v>&lt; 24 heures</v>
      </c>
      <c r="M91" s="31">
        <v>0</v>
      </c>
      <c r="N91" s="21"/>
    </row>
    <row r="92" spans="1:14" s="43" customFormat="1" ht="219" customHeight="1" x14ac:dyDescent="0.3">
      <c r="A92" s="50"/>
      <c r="B92" s="31" t="str">
        <v>LETOURNEUR CONSEIL</v>
      </c>
      <c r="C92" s="31" t="str">
        <v xml:space="preserve">103 avenue Felix Faure
75015 PARIS
</v>
      </c>
      <c r="D92" s="31" t="str">
        <v>06-21-16-46-29</v>
      </c>
      <c r="E92" s="31" t="str">
        <v>06-16-58-82-58</v>
      </c>
      <c r="F92" s="31" t="str">
        <v>Eaux d'extinction
Eaux de surface
Eaux souterraines
Eaux de consommation
Sols, boues
Sédiments
Air ambiant
Gaz du sol
Dépôts atmosphériques (lingettes, jauges...)
Végétaux (herbes, cultures)</v>
      </c>
      <c r="G92" s="31" t="str">
        <v>Eaux d'extinction
Eaux de surface
Eaux souterraines</v>
      </c>
      <c r="H92" s="31">
        <v>0</v>
      </c>
      <c r="I92" s="69" t="str">
        <v>27 Eure
75 Paris
76 Seine-Maritime
77 Seine-et-Marne
92 Hauts-de-Seine
78 Yvelines
93 Seine-St-Denis
94 Val-de-Marne
95 Val-D'Oise</v>
      </c>
      <c r="J92" s="31" t="str">
        <v>Normandie ; Île_de_France</v>
      </c>
      <c r="K92" s="31">
        <v>0</v>
      </c>
      <c r="L92" s="31" t="str">
        <v>&lt; 24 heures</v>
      </c>
      <c r="M92" s="31">
        <v>0</v>
      </c>
      <c r="N92" s="21"/>
    </row>
    <row r="93" spans="1:14" s="43" customFormat="1" ht="288.60000000000002" customHeight="1" x14ac:dyDescent="0.3">
      <c r="A93" s="50"/>
      <c r="B93" s="31" t="str">
        <v>MICROPOLLUANTS TECHNOLOGIE</v>
      </c>
      <c r="C93" s="31" t="str">
        <v>4, rue Bort les Orgues
ZAC de Grimont
57070 SAINT JULIEN LES METZ
03-87-50-60-70
06-29-41-54-13
06-20-35-35-17</v>
      </c>
      <c r="D93" s="31">
        <v>0</v>
      </c>
      <c r="E93" s="31">
        <v>0</v>
      </c>
      <c r="F93" s="31">
        <v>0</v>
      </c>
      <c r="G93" s="31">
        <v>0</v>
      </c>
      <c r="H93" s="31" t="str">
        <v>Eaux d'extinction
Eaux de surface
Eaux souterraines
Sols, boues
Gaz du sol
Sédiments
Air ambiant
Emissions de sources fixes
Dépôts atmosphériques (lingettes, jauges...)
Produits alimentaires (lait, oeufs, fruits, légumes, aliments pour bétail)
Végétaux (herbes, cultures)
Lichens
Bryophytes</v>
      </c>
      <c r="I93" s="69" t="str">
        <v>Aucun (laboratoire d'analyses uniquement)</v>
      </c>
      <c r="J93" s="31">
        <v>0</v>
      </c>
      <c r="K93" s="31">
        <v>0</v>
      </c>
      <c r="L93" s="31" t="str">
        <v>&gt; 72 heures</v>
      </c>
      <c r="M93" s="31">
        <v>0</v>
      </c>
      <c r="N93" s="21"/>
    </row>
    <row r="94" spans="1:14" s="43" customFormat="1" ht="247.2" customHeight="1" x14ac:dyDescent="0.3">
      <c r="A94" s="50"/>
      <c r="B94" s="31" t="str">
        <v>NEODYME</v>
      </c>
      <c r="C94" s="31" t="str">
        <v>8 impasse druinot
75012 Paris
02-47-75-18-87</v>
      </c>
      <c r="D94" s="31" t="str">
        <v>06-16-98-78-66</v>
      </c>
      <c r="E94" s="31" t="str">
        <v>06-13-60-02-20</v>
      </c>
      <c r="F94" s="31" t="str">
        <v>Eaux d'extinction
Eaux de surface
Eaux souterraines
Eaux de consommation
Sols, boues
Sédiments
Air ambiant
Gaz du sol
Produits alimentaires (lait, oeufs, fruits, légumes, aliments pour bétail)
Végétaux (herbes, cultures)</v>
      </c>
      <c r="G94" s="31" t="str">
        <v>Eaux d'extinction
Eaux de surface
Eaux souterraines</v>
      </c>
      <c r="H94" s="31">
        <v>0</v>
      </c>
      <c r="I94" s="69" t="str">
        <v>75 Paris - 92 Hauts-de-Seine - 93 Seine-St-Denis - 94 Val-de-Marne - 91 Essonne - 77 Seine-et-Marne - 78 Yvelines - 10 Aube - 51 Marne - 02 Aisne - 60 Oise - 80 Somme - 27 Eure - 28 Eure-et-Loir - 45 Loiret - 41 Loir-et-Cher - 37 Indre-et-Loire - 36 Indre - 18 Cher - 86 Vienne - 49 Maine-et-Loire - 72 Sarthe - 61 Orne - 89 Yonne - 69 Rhône - 01 Ain - 38 Isère - 26 Drôme - 07 Ardèche - 43 Haute-Loire - 63 Puy-de-Dôme - 42 Loire - 34 Hérault - 30 Gard</v>
      </c>
      <c r="J94" s="31" t="str">
        <v>Île_de_France ; Grand_Est ; Hauts_de_France ; Centre_Val_de_Loire ; Nouvelle_Aquitaine ; Pays_de_la_Loire ; Bourgogne_Franche_Comté ; Auvergne_Rhône_Alpes ; Occitanie</v>
      </c>
      <c r="K94" s="31">
        <v>0</v>
      </c>
      <c r="L94" s="31" t="str">
        <v>24 - 48 heures</v>
      </c>
      <c r="M94" s="31">
        <v>0</v>
      </c>
      <c r="N94" s="21"/>
    </row>
    <row r="95" spans="1:14" s="43" customFormat="1" ht="271.2" customHeight="1" x14ac:dyDescent="0.3">
      <c r="A95" s="50"/>
      <c r="B95" s="31" t="str">
        <v>Ramboll France</v>
      </c>
      <c r="C95" s="31" t="str">
        <v>155 rue Louis de Broglie
Immeuble Le Cézanne
13100 Aix en Provence
04-42-90-74-96</v>
      </c>
      <c r="D95" s="31" t="str">
        <v>06-74-09-53-36</v>
      </c>
      <c r="E95" s="31">
        <v>0</v>
      </c>
      <c r="F95" s="31" t="str">
        <v>Eaux d'extinction
Eaux de surface
Eaux souterraines
Eaux de consommation
Sols, boues
Sédiments
Air ambiant
Gaz du sol
Dépôts atmosphériques (lingettes, jauges...)
Produits alimentaires (lait, oeufs, fruits, légumes, aliments pour bétail)
Végétaux (herbes, cultures)</v>
      </c>
      <c r="G95" s="31" t="str">
        <v>Eaux d'extinction
Eaux de surface
Eaux souterraines
Air ambiant</v>
      </c>
      <c r="H95" s="31">
        <v>0</v>
      </c>
      <c r="I95" s="69" t="str">
        <v>Tous les départements métropolitains</v>
      </c>
      <c r="J95" s="31" t="str">
        <v>Toutes les régions</v>
      </c>
      <c r="K95" s="31">
        <v>0</v>
      </c>
      <c r="L95" s="31" t="str">
        <v>24 - 48 heures</v>
      </c>
      <c r="M95" s="31">
        <v>0</v>
      </c>
      <c r="N95" s="21"/>
    </row>
    <row r="96" spans="1:14" s="43" customFormat="1" ht="276" customHeight="1" x14ac:dyDescent="0.3">
      <c r="A96" s="50"/>
      <c r="B96" s="31" t="str">
        <v>SEREA</v>
      </c>
      <c r="C96" s="31" t="str">
        <v>26 rue Louis Pasteur
PA de Ragon
44119 Treillières
02-40-54-50-37</v>
      </c>
      <c r="D96" s="31">
        <v>0</v>
      </c>
      <c r="E96" s="31">
        <v>0</v>
      </c>
      <c r="F96" s="31" t="str">
        <v>Eaux d'extinction
Eaux de surface
Eaux souterraines
Eaux de consommation
Sols, boues
Sédiments
Air ambiant
Gaz du sol
Dépôts atmosphériques (lingettes, jauges...)
Produits alimentaires (lait, oeufs, fruits, légumes, aliments pour bétail)
Végétaux (herbes, cultures)</v>
      </c>
      <c r="G96" s="31">
        <v>0</v>
      </c>
      <c r="H96" s="31">
        <v>0</v>
      </c>
      <c r="I96" s="69" t="str">
        <v>44 Loire-Atlantique
49 Maine-et-Loire
85 Vendée
53 Mayenne
56 Morbihan
35 Ille-et-Vilaine</v>
      </c>
      <c r="J96" s="31" t="str">
        <v>Pays_de_la_Loire ; Bretagne</v>
      </c>
      <c r="K96" s="31">
        <v>0</v>
      </c>
      <c r="L96" s="31" t="str">
        <v>24 - 48 heures</v>
      </c>
      <c r="M96" s="31">
        <v>0</v>
      </c>
      <c r="N96" s="21"/>
    </row>
    <row r="97" spans="1:14" s="43" customFormat="1" ht="312.60000000000002" customHeight="1" x14ac:dyDescent="0.3">
      <c r="A97" s="50"/>
      <c r="B97" s="31" t="str">
        <v>Socotec Environnement - Agence Alsace (Strasbourg)</v>
      </c>
      <c r="C97" s="31" t="str">
        <v xml:space="preserve">5 ALLEE DES CERES
67000 Strasbourg
</v>
      </c>
      <c r="D97" s="31" t="str">
        <v>09-73-06-02-62</v>
      </c>
      <c r="E97" s="31">
        <v>0</v>
      </c>
      <c r="F97"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97" s="31" t="str">
        <v>Eaux d'extinction
Eaux de surface
Eaux souterraines
Air ambiant
Emissions de sources fixes</v>
      </c>
      <c r="H97" s="31">
        <v>0</v>
      </c>
      <c r="I97" s="69" t="str">
        <v>Tous les départements métropolitains</v>
      </c>
      <c r="J97" s="31" t="str">
        <v>Toutes les régions</v>
      </c>
      <c r="K97" s="31">
        <v>0</v>
      </c>
      <c r="L97" s="31" t="str">
        <v>&lt; 24 heures</v>
      </c>
      <c r="M97" s="31">
        <v>0</v>
      </c>
      <c r="N97" s="21"/>
    </row>
    <row r="98" spans="1:14" s="43" customFormat="1" ht="309" customHeight="1" x14ac:dyDescent="0.3">
      <c r="A98" s="50"/>
      <c r="B98" s="31" t="str">
        <v>Socotec Environnement - Agence Auvergne Rhône Alpes (Lyon)</v>
      </c>
      <c r="C98" s="31" t="str">
        <v xml:space="preserve">RUE ST MAXIMIN
69003 Lyon
</v>
      </c>
      <c r="D98" s="31" t="str">
        <v>09-73-06-02-62</v>
      </c>
      <c r="E98" s="31">
        <v>0</v>
      </c>
      <c r="F98"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98" s="31" t="str">
        <v>Eaux d'extinction
Eaux de surface
Eaux souterraines
Air ambiant
Emissions de sources fixes</v>
      </c>
      <c r="H98" s="31">
        <v>0</v>
      </c>
      <c r="I98" s="69" t="str">
        <v>Tous les départements métropolitains</v>
      </c>
      <c r="J98" s="31" t="str">
        <v>Toutes les régions</v>
      </c>
      <c r="K98" s="31">
        <v>0</v>
      </c>
      <c r="L98" s="31" t="str">
        <v>&lt; 24 heures</v>
      </c>
      <c r="M98" s="31">
        <v>0</v>
      </c>
      <c r="N98" s="21"/>
    </row>
    <row r="99" spans="1:14" s="43" customFormat="1" ht="294" customHeight="1" x14ac:dyDescent="0.3">
      <c r="A99" s="50"/>
      <c r="B99" s="31" t="str">
        <v>Socotec Environnement - Agence Bourgogne Franche-Comté (Besançon)</v>
      </c>
      <c r="C99" s="31" t="str">
        <v xml:space="preserve">4 RUE DU COLONEL MAURIN
Parc d'activités Lafayette
25000 Besançon
</v>
      </c>
      <c r="D99" s="31" t="str">
        <v>09-73-06-02-62</v>
      </c>
      <c r="E99" s="31" t="str">
        <v>09-73-06-02-62</v>
      </c>
      <c r="F99"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99" s="31" t="str">
        <v>Eaux d'extinction
Eaux de surface
Eaux souterraines
Air ambiant
Emissions de sources fixes</v>
      </c>
      <c r="H99" s="31">
        <v>0</v>
      </c>
      <c r="I99" s="69" t="str">
        <v>Tous les départements métropolitains</v>
      </c>
      <c r="J99" s="31" t="str">
        <v>Toutes les régions</v>
      </c>
      <c r="K99" s="31">
        <v>0</v>
      </c>
      <c r="L99" s="31" t="str">
        <v>&lt; 24 heures</v>
      </c>
      <c r="M99" s="31">
        <v>0</v>
      </c>
      <c r="N99" s="21"/>
    </row>
    <row r="100" spans="1:14" s="43" customFormat="1" ht="297" customHeight="1" x14ac:dyDescent="0.3">
      <c r="A100" s="50"/>
      <c r="B100" s="31" t="str">
        <v>Socotec Environnement - Agence Bretagne (Bruz - Rennes)</v>
      </c>
      <c r="C100" s="31" t="str">
        <v xml:space="preserve">RUE SIMEON POISSON
Campus de Kerlann
35170 Bruz
</v>
      </c>
      <c r="D100" s="31" t="str">
        <v>09-73-06-02-62</v>
      </c>
      <c r="E100" s="31">
        <v>0</v>
      </c>
      <c r="F100"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0" s="31" t="str">
        <v>Eaux d'extinction
Eaux de surface
Eaux souterraines
Air ambiant
Emissions de sources fixes</v>
      </c>
      <c r="H100" s="31">
        <v>0</v>
      </c>
      <c r="I100" s="69" t="str">
        <v>Tous les départements métropolitains</v>
      </c>
      <c r="J100" s="31" t="str">
        <v>Toutes les régions</v>
      </c>
      <c r="K100" s="31">
        <v>0</v>
      </c>
      <c r="L100" s="31" t="str">
        <v>&lt; 24 heures</v>
      </c>
      <c r="M100" s="31">
        <v>0</v>
      </c>
      <c r="N100" s="21"/>
    </row>
    <row r="101" spans="1:14" s="43" customFormat="1" ht="304.95" customHeight="1" x14ac:dyDescent="0.3">
      <c r="A101" s="50"/>
      <c r="B101" s="31" t="str">
        <v>Socotec Environnement - Agence Centre Val de Loire (St Avertin-Tours)</v>
      </c>
      <c r="C101" s="31" t="str">
        <v>2 ALLEE DU PETIT CHER
LES GRANGES GALAND
37550 Saint-Avertin
09-73-06-02-62</v>
      </c>
      <c r="D101" s="31" t="str">
        <v>09-73-06-02-62</v>
      </c>
      <c r="E101" s="31">
        <v>0</v>
      </c>
      <c r="F101"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1" s="31" t="str">
        <v>Eaux d'extinction
Eaux de surface
Eaux souterraines
Air ambiant
Emissions de sources fixes</v>
      </c>
      <c r="H101" s="31">
        <v>0</v>
      </c>
      <c r="I101" s="69" t="str">
        <v>Tous les départements métropolitains</v>
      </c>
      <c r="J101" s="31" t="str">
        <v>Toutes les régions</v>
      </c>
      <c r="K101" s="31">
        <v>0</v>
      </c>
      <c r="L101" s="31" t="str">
        <v>&lt; 24 heures</v>
      </c>
      <c r="M101" s="31">
        <v>0</v>
      </c>
      <c r="N101" s="21"/>
    </row>
    <row r="102" spans="1:14" s="43" customFormat="1" ht="310.2" customHeight="1" x14ac:dyDescent="0.3">
      <c r="A102" s="50"/>
      <c r="B102" s="31" t="str">
        <v>Socotec Environnement - Agence Champagne-Ardennes (Reims-Bezannes)</v>
      </c>
      <c r="C102" s="31" t="str">
        <v>8 r Jules Méline
Immeuble Terranova
51430 Bezannes
09-73-06-02-62</v>
      </c>
      <c r="D102" s="31" t="str">
        <v>09-73-06-02-62</v>
      </c>
      <c r="E102" s="31">
        <v>0</v>
      </c>
      <c r="F102"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2" s="31" t="str">
        <v>Eaux d'extinction
Eaux de surface
Eaux souterraines
Air ambiant
Emissions de sources fixes</v>
      </c>
      <c r="H102" s="31">
        <v>0</v>
      </c>
      <c r="I102" s="69" t="str">
        <v>Tous les départements métropolitains</v>
      </c>
      <c r="J102" s="31" t="str">
        <v>Toutes les régions</v>
      </c>
      <c r="K102" s="31">
        <v>0</v>
      </c>
      <c r="L102" s="31" t="str">
        <v>&lt; 24 heures</v>
      </c>
      <c r="M102" s="31">
        <v>0</v>
      </c>
      <c r="N102" s="21"/>
    </row>
    <row r="103" spans="1:14" s="43" customFormat="1" ht="307.95" customHeight="1" x14ac:dyDescent="0.3">
      <c r="A103" s="50"/>
      <c r="B103" s="31" t="str">
        <v>Socotec Environnement - Agence Ile de France (Maisons-Alfort)</v>
      </c>
      <c r="C103" s="31" t="str">
        <v>90 AVENUE DE LA LIBERTE
94700 Maisons-Alfort
09-73-06-02-62</v>
      </c>
      <c r="D103" s="31" t="str">
        <v>09-73-06-02-62</v>
      </c>
      <c r="E103" s="31">
        <v>0</v>
      </c>
      <c r="F103"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3" s="31" t="str">
        <v>Eaux d'extinction
Eaux de surface
Eaux souterraines
Air ambiant
Emissions de sources fixes</v>
      </c>
      <c r="H103" s="31">
        <v>0</v>
      </c>
      <c r="I103" s="69" t="str">
        <v>Tous les départements métropolitains</v>
      </c>
      <c r="J103" s="31" t="str">
        <v>Toutes les régions</v>
      </c>
      <c r="K103" s="31">
        <v>0</v>
      </c>
      <c r="L103" s="31" t="str">
        <v>&lt; 24 heures</v>
      </c>
      <c r="M103" s="31">
        <v>0</v>
      </c>
      <c r="N103" s="21"/>
    </row>
    <row r="104" spans="1:14" s="43" customFormat="1" ht="315.60000000000002" customHeight="1" x14ac:dyDescent="0.3">
      <c r="A104" s="50"/>
      <c r="B104" s="31" t="str">
        <v>Socotec Environnement - Agence Lorraine (Metz-Woippy)</v>
      </c>
      <c r="C104" s="31" t="str">
        <v>10 ROUTE DE THIONVILLE
Parc des Varimonts
57140 Woippy
09-73-06-02-62</v>
      </c>
      <c r="D104" s="31" t="str">
        <v>09-73-06-02-62</v>
      </c>
      <c r="E104" s="31">
        <v>0</v>
      </c>
      <c r="F104"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4" s="31" t="str">
        <v>Eaux d'extinction
Eaux de surface
Eaux souterraines
Air ambiant
Emissions de sources fixes</v>
      </c>
      <c r="H104" s="31">
        <v>0</v>
      </c>
      <c r="I104" s="69" t="str">
        <v>Tous les départements métropolitains</v>
      </c>
      <c r="J104" s="31" t="str">
        <v>Toutes les régions</v>
      </c>
      <c r="K104" s="31">
        <v>0</v>
      </c>
      <c r="L104" s="31" t="str">
        <v>&lt; 24 heures</v>
      </c>
      <c r="M104" s="31">
        <v>0</v>
      </c>
      <c r="N104" s="21"/>
    </row>
    <row r="105" spans="1:14" s="43" customFormat="1" ht="301.2" customHeight="1" x14ac:dyDescent="0.3">
      <c r="A105" s="50"/>
      <c r="B105" s="31" t="str">
        <v>Socotec Environnement - Agence Méditerranée (Aix-en-Provence)</v>
      </c>
      <c r="C105" s="31" t="str">
        <v>AVENUE LOUIS PHILIBERT
13100 Aix-en-Provence
09-73-06-02-62</v>
      </c>
      <c r="D105" s="31" t="str">
        <v>09-73-06-02-62</v>
      </c>
      <c r="E105" s="31">
        <v>0</v>
      </c>
      <c r="F105"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5" s="31" t="str">
        <v>Eaux d'extinction
Eaux de surface
Eaux souterraines
Air ambiant
Emissions de sources fixes</v>
      </c>
      <c r="H105" s="31">
        <v>0</v>
      </c>
      <c r="I105" s="69" t="str">
        <v>Tous les départements métropolitains</v>
      </c>
      <c r="J105" s="31" t="str">
        <v>Toutes les régions</v>
      </c>
      <c r="K105" s="31">
        <v>0</v>
      </c>
      <c r="L105" s="31" t="str">
        <v>&lt; 24 heures</v>
      </c>
      <c r="M105" s="31">
        <v>0</v>
      </c>
      <c r="N105" s="21"/>
    </row>
    <row r="106" spans="1:14" s="43" customFormat="1" ht="304.2" customHeight="1" x14ac:dyDescent="0.3">
      <c r="A106" s="50"/>
      <c r="B106" s="31" t="str">
        <v>Socotec Environnement - Agence Nord (Lille - Lesquin)</v>
      </c>
      <c r="C106" s="31" t="str">
        <v>4 6 RUE DES ORMES
59810 Lesquin
09-73-06-02-62</v>
      </c>
      <c r="D106" s="31" t="str">
        <v>09-73-06-02-62</v>
      </c>
      <c r="E106" s="31">
        <v>0</v>
      </c>
      <c r="F106"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6" s="31" t="str">
        <v>Eaux d'extinction
Eaux de surface
Eaux souterraines
Air ambiant
Emissions de sources fixes</v>
      </c>
      <c r="H106" s="31">
        <v>0</v>
      </c>
      <c r="I106" s="69" t="str">
        <v>Tous les départements métropolitains</v>
      </c>
      <c r="J106" s="31" t="str">
        <v>Toutes les régions</v>
      </c>
      <c r="K106" s="31">
        <v>0</v>
      </c>
      <c r="L106" s="31" t="str">
        <v>&lt; 24 heures</v>
      </c>
      <c r="M106" s="31">
        <v>0</v>
      </c>
      <c r="N106" s="21"/>
    </row>
    <row r="107" spans="1:14" s="43" customFormat="1" ht="309" customHeight="1" x14ac:dyDescent="0.3">
      <c r="A107" s="50"/>
      <c r="B107" s="31" t="str">
        <v>Socotec Environnement - Agence Normandie (Rouen / Isneauville)</v>
      </c>
      <c r="C107" s="31" t="str">
        <v>97 RUE FRANCOIS JACOB
76230 Isneauville
09-73-06-02-62</v>
      </c>
      <c r="D107" s="31" t="str">
        <v>09-73-06-02-62</v>
      </c>
      <c r="E107" s="31">
        <v>0</v>
      </c>
      <c r="F107"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7" s="31" t="str">
        <v>Eaux d'extinction
Eaux de surface
Eaux souterraines
Air ambiant
Emissions de sources fixes</v>
      </c>
      <c r="H107" s="31">
        <v>0</v>
      </c>
      <c r="I107" s="69" t="str">
        <v>Tous les départements métropolitains</v>
      </c>
      <c r="J107" s="31" t="str">
        <v>Toutes les régions</v>
      </c>
      <c r="K107" s="31">
        <v>0</v>
      </c>
      <c r="L107" s="31" t="str">
        <v>&lt; 24 heures</v>
      </c>
      <c r="M107" s="31">
        <v>0</v>
      </c>
      <c r="N107" s="21"/>
    </row>
    <row r="108" spans="1:14" s="43" customFormat="1" ht="309" customHeight="1" x14ac:dyDescent="0.3">
      <c r="A108" s="50"/>
      <c r="B108" s="31" t="str">
        <v>Socotec Environnement - Agence Nouvelle Aquitaine (Mérignac)</v>
      </c>
      <c r="C108" s="31" t="str">
        <v>3 IMPASSE HENRI LE CHATELIER
Domaine du Millenium
33700 Mérignac
09-73-06-02-62</v>
      </c>
      <c r="D108" s="31" t="str">
        <v>09-73-06-02-62</v>
      </c>
      <c r="E108" s="31">
        <v>0</v>
      </c>
      <c r="F108"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8" s="31" t="str">
        <v>Eaux d'extinction
Eaux de surface
Eaux souterraines
Air ambiant
Emissions de sources fixes</v>
      </c>
      <c r="H108" s="31">
        <v>0</v>
      </c>
      <c r="I108" s="69" t="str">
        <v>Tous les départements métropolitains</v>
      </c>
      <c r="J108" s="31" t="str">
        <v>Toutes les régions</v>
      </c>
      <c r="K108" s="31">
        <v>0</v>
      </c>
      <c r="L108" s="31" t="str">
        <v>&lt; 24 heures</v>
      </c>
      <c r="M108" s="31">
        <v>0</v>
      </c>
      <c r="N108" s="21"/>
    </row>
    <row r="109" spans="1:14" s="43" customFormat="1" ht="306.60000000000002" customHeight="1" x14ac:dyDescent="0.3">
      <c r="A109" s="50"/>
      <c r="B109" s="31" t="str">
        <v>Socotec Environnement - Agence Occitanie Est (Montpellier)</v>
      </c>
      <c r="C109" s="31" t="str">
        <v>140 AVENUE ALBERT EINSTEIN
Symphonie Nord
34000 Montpellier
09-73-06-02-62</v>
      </c>
      <c r="D109" s="31" t="str">
        <v>09-73-06-02-62</v>
      </c>
      <c r="E109" s="31">
        <v>0</v>
      </c>
      <c r="F109"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09" s="31" t="str">
        <v>Eaux d'extinction
Eaux de surface
Eaux souterraines
Air ambiant
Emissions de sources fixes</v>
      </c>
      <c r="H109" s="31">
        <v>0</v>
      </c>
      <c r="I109" s="69" t="str">
        <v>Tous les départements métropolitains</v>
      </c>
      <c r="J109" s="31" t="str">
        <v>Toutes les régions</v>
      </c>
      <c r="K109" s="31">
        <v>0</v>
      </c>
      <c r="L109" s="31" t="str">
        <v>&lt; 24 heures</v>
      </c>
      <c r="M109" s="31">
        <v>0</v>
      </c>
      <c r="N109" s="21"/>
    </row>
    <row r="110" spans="1:14" s="43" customFormat="1" ht="306.60000000000002" customHeight="1" x14ac:dyDescent="0.3">
      <c r="A110" s="50"/>
      <c r="B110" s="31" t="str">
        <v>Socotec Environnement - Agence Occitanie Ouest (Toulouse)</v>
      </c>
      <c r="C110" s="31" t="str">
        <v>3 RUE JEAN RODIER
BP 4012
31000 Toulouse
09-73-06-02-62</v>
      </c>
      <c r="D110" s="31" t="str">
        <v>09-73-06-02-62</v>
      </c>
      <c r="E110" s="31">
        <v>0</v>
      </c>
      <c r="F110"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10" s="31" t="str">
        <v>Eaux d'extinction
Eaux de surface
Eaux souterraines
Air ambiant
Emissions de sources fixes</v>
      </c>
      <c r="H110" s="31">
        <v>0</v>
      </c>
      <c r="I110" s="69" t="str">
        <v>Tous les départements métropolitains</v>
      </c>
      <c r="J110" s="31" t="str">
        <v>Toutes les régions</v>
      </c>
      <c r="K110" s="31">
        <v>0</v>
      </c>
      <c r="L110" s="31" t="str">
        <v>&lt; 24 heures</v>
      </c>
      <c r="M110" s="31">
        <v>0</v>
      </c>
      <c r="N110" s="21"/>
    </row>
    <row r="111" spans="1:14" s="43" customFormat="1" ht="310.2" customHeight="1" x14ac:dyDescent="0.3">
      <c r="A111" s="50"/>
      <c r="B111" s="31" t="str">
        <v>Socotec Environnement - Agence Pays de Loire (Nantes - Saint-Herblain)</v>
      </c>
      <c r="C111" s="31" t="str">
        <v>5 2 RUE JACQUES BREL
44800 Saint-Herblain
09-73-06-02-62</v>
      </c>
      <c r="D111" s="31" t="str">
        <v>09-73-06-02-62</v>
      </c>
      <c r="E111" s="31">
        <v>0</v>
      </c>
      <c r="F111"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
Bryophytes</v>
      </c>
      <c r="G111" s="31" t="str">
        <v>Eaux d'extinction
Eaux de surface
Eaux souterraines
Air ambiant
Emissions de sources fixes</v>
      </c>
      <c r="H111" s="31">
        <v>0</v>
      </c>
      <c r="I111" s="69" t="str">
        <v>Tous les départements métropolitains</v>
      </c>
      <c r="J111" s="31" t="str">
        <v>Toutes les régions</v>
      </c>
      <c r="K111" s="31">
        <v>0</v>
      </c>
      <c r="L111" s="31" t="str">
        <v>&lt; 24 heures</v>
      </c>
      <c r="M111" s="31">
        <v>0</v>
      </c>
      <c r="N111" s="21"/>
    </row>
    <row r="112" spans="1:14" s="43" customFormat="1" ht="300.60000000000002" customHeight="1" x14ac:dyDescent="0.3">
      <c r="A112" s="50"/>
      <c r="B112" s="31" t="str">
        <v>TAUW France</v>
      </c>
      <c r="C112" s="31" t="str">
        <v>14 D rue Pierre de Coubertin
Parc Tertiaire de Mirande
21000 Dijon
03-80-68-01-33
06-77-88-58-11
06-07-31-98-30</v>
      </c>
      <c r="D112" s="31">
        <v>0</v>
      </c>
      <c r="E112" s="31">
        <v>0</v>
      </c>
      <c r="F112"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v>
      </c>
      <c r="G112" s="31" t="str">
        <v>Eaux d'extinction
Eaux de surface
Eaux souterraines
Sols, boues
Sédiments
Air ambiant
Emissions de sources fixes
Dépôts atmosphériques (lingettes, jauges...)</v>
      </c>
      <c r="H112" s="31">
        <v>0</v>
      </c>
      <c r="I112" s="69" t="str">
        <v>Tous les départements métropolitains</v>
      </c>
      <c r="J112" s="31" t="str">
        <v>Toutes les régions</v>
      </c>
      <c r="K112" s="31">
        <v>0</v>
      </c>
      <c r="L112" s="31" t="str">
        <v>24 - 48 heures</v>
      </c>
      <c r="M112" s="31">
        <v>0</v>
      </c>
      <c r="N112" s="21"/>
    </row>
    <row r="113" spans="1:14" s="43" customFormat="1" ht="297" customHeight="1" x14ac:dyDescent="0.3">
      <c r="A113" s="44"/>
      <c r="B113" s="31" t="str">
        <v>TAUW France</v>
      </c>
      <c r="C113" s="31" t="str">
        <v>71 rue Carles Vernet 
Immeuble Hypérion – 5ème étage
33800 Bordeaux
05-56-77-64-05
06-49-44-64-35
06-77-88-58-11</v>
      </c>
      <c r="D113" s="31">
        <v>0</v>
      </c>
      <c r="E113" s="31">
        <v>0</v>
      </c>
      <c r="F113"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v>
      </c>
      <c r="G113" s="31" t="str">
        <v>Eaux d'extinction
Eaux de surface
Eaux souterraines
Sols, boues
Sédiments
Air ambiant
Emissions de sources fixes
Dépôts atmosphériques (lingettes, jauges...)</v>
      </c>
      <c r="H113" s="31">
        <v>0</v>
      </c>
      <c r="I113" s="69" t="str">
        <v>Tous les départements métropolitains</v>
      </c>
      <c r="J113" s="31" t="str">
        <v>Toutes les régions</v>
      </c>
      <c r="K113" s="31">
        <v>0</v>
      </c>
      <c r="L113" s="31" t="str">
        <v>24 - 48 heures</v>
      </c>
      <c r="M113" s="31">
        <v>0</v>
      </c>
      <c r="N113" s="21"/>
    </row>
    <row r="114" spans="1:14" s="43" customFormat="1" ht="288.60000000000002" customHeight="1" x14ac:dyDescent="0.3">
      <c r="A114" s="44"/>
      <c r="B114" s="31" t="str">
        <v>TAUW France</v>
      </c>
      <c r="C114" s="31" t="str">
        <v>91-93 Boulevard du Parc d'Artillerie
BAT 83
69007 Lyon
04-37-65-15-55
06-07-31-98-30
06-77-88-58-11</v>
      </c>
      <c r="D114" s="31">
        <v>0</v>
      </c>
      <c r="E114" s="31">
        <v>0</v>
      </c>
      <c r="F114" s="31"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v>
      </c>
      <c r="G114" s="31" t="str">
        <v>Eaux d'extinction
Eaux de surface
Eaux souterraines
Sols, boues
Sédiments
Air ambiant
Emissions de sources fixes
Dépôts atmosphériques (lingettes, jauges...)</v>
      </c>
      <c r="H114" s="31">
        <v>0</v>
      </c>
      <c r="I114" s="69" t="str">
        <v>Tous les départements métropolitains</v>
      </c>
      <c r="J114" s="31" t="str">
        <v>Toutes les régions</v>
      </c>
      <c r="K114" s="31">
        <v>0</v>
      </c>
      <c r="L114" s="31" t="str">
        <v>24 - 48 heures</v>
      </c>
      <c r="M114" s="31">
        <v>0</v>
      </c>
      <c r="N114" s="21"/>
    </row>
    <row r="115" spans="1:14" s="43" customFormat="1" ht="291" customHeight="1" x14ac:dyDescent="0.3">
      <c r="A115" s="44"/>
      <c r="B115" s="62" t="str">
        <v>TAUW France</v>
      </c>
      <c r="C115" s="62" t="str">
        <v>91 Impasse Simon de Beauvoir
Ecopark
59450 Sin-Le-Noble
03-27-08-81-81
06-78-88-66-29
06-77-88-58-11</v>
      </c>
      <c r="D115" s="62">
        <v>0</v>
      </c>
      <c r="E115" s="62">
        <v>0</v>
      </c>
      <c r="F115" s="62"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v>
      </c>
      <c r="G115" s="62" t="str">
        <v>Eaux d'extinction
Eaux de surface
Eaux souterraines
Sols, boues
Sédiments
Air ambiant
Emissions de sources fixes
Dépôts atmosphériques (lingettes, jauges...)</v>
      </c>
      <c r="H115" s="62">
        <v>0</v>
      </c>
      <c r="I115" s="74" t="str">
        <v>Tous les départements métropolitains</v>
      </c>
      <c r="J115" s="62" t="str">
        <v>Toutes les régions</v>
      </c>
      <c r="K115" s="62">
        <v>0</v>
      </c>
      <c r="L115" s="62" t="str">
        <v>24 - 48 heures</v>
      </c>
      <c r="M115" s="62">
        <v>0</v>
      </c>
      <c r="N115" s="21"/>
    </row>
    <row r="116" spans="1:14" ht="277.2" customHeight="1" x14ac:dyDescent="0.3">
      <c r="A116" s="21"/>
      <c r="B116" s="63" t="str">
        <v>TAUW FRANCE</v>
      </c>
      <c r="C116" s="63" t="str">
        <v>174 Avenue du Maréchal de Lattre de Tassigny
94 120 Fontenay-sous-bois
01-55-12-17-70
06-49-44-64-35
06-77-88-58-11</v>
      </c>
      <c r="D116" s="63">
        <v>0</v>
      </c>
      <c r="E116" s="63">
        <v>0</v>
      </c>
      <c r="F116" s="63" t="str">
        <v>Eaux d'extinction
Eaux de surface
Eaux souterraines
Eaux de consommation
Sols, boues
Sédiments
Air ambiant
Emissions de sources fixes
Gaz du sol
Dépôts atmosphériques (lingettes, jauges...)
Produits alimentaires (lait, oeufs, fruits, légumes, aliments pour bétail)
Végétaux (herbes, cultures)
Lichens</v>
      </c>
      <c r="G116" s="63" t="str">
        <v>Eaux d'extinction
Eaux de surface
Eaux souterraines
Sols, boues
Sédiments
Air ambiant
Emissions de sources fixes
Dépôts atmosphériques (lingettes, jauges...)</v>
      </c>
      <c r="H116" s="63">
        <v>0</v>
      </c>
      <c r="I116" s="75" t="str">
        <v>Tous les départements métropolitains</v>
      </c>
      <c r="J116" s="63" t="str">
        <v>Toutes les régions</v>
      </c>
      <c r="K116" s="63">
        <v>0</v>
      </c>
      <c r="L116" s="63" t="str">
        <v>24 - 48 heures</v>
      </c>
      <c r="M116" s="63">
        <v>0</v>
      </c>
      <c r="N116" s="21"/>
    </row>
    <row r="117" spans="1:14" ht="143.4" customHeight="1" x14ac:dyDescent="0.3">
      <c r="A117" s="21"/>
      <c r="B117" s="63" t="str">
        <v>TERA ENVIRONNEMENT</v>
      </c>
      <c r="C117" s="63" t="str">
        <v>628 Rue Charles de Gaulle
38920 CROLLES
04-76-92-10-11</v>
      </c>
      <c r="D117" s="63" t="str">
        <v>06-17-71-62-92</v>
      </c>
      <c r="E117" s="63" t="str">
        <v>06-33-53-63-64</v>
      </c>
      <c r="F117" s="63">
        <v>0</v>
      </c>
      <c r="G117" s="63">
        <v>0</v>
      </c>
      <c r="H117" s="63" t="str">
        <v>Gaz du sol
Air ambiant
Emissions de sources fixes
Dépôts atmosphériques (lingettes, jauges...)</v>
      </c>
      <c r="I117" s="75" t="str">
        <v>Aucun (laboratoire d'analyses uniquement)</v>
      </c>
      <c r="J117" s="63">
        <v>0</v>
      </c>
      <c r="K117" s="63">
        <v>0</v>
      </c>
      <c r="L117" s="63">
        <v>0</v>
      </c>
      <c r="M117" s="63">
        <v>0</v>
      </c>
      <c r="N117" s="21"/>
    </row>
    <row r="118" spans="1:14" ht="256.95" customHeight="1" x14ac:dyDescent="0.3">
      <c r="A118" s="21"/>
      <c r="B118" s="63" t="str">
        <v>WESSLING France</v>
      </c>
      <c r="C118" s="63" t="str">
        <v>40 RUE DU RUISSEAU
ZI de Chesnes Tharabie - CS 50705
38070 SAINT QUENTIN FALLAVIER
04-74-99-96-20</v>
      </c>
      <c r="D118" s="63" t="str">
        <v>06-16-17-36-06</v>
      </c>
      <c r="E118" s="63" t="str">
        <v>07-56-37-24-99</v>
      </c>
      <c r="F118" s="63" t="str">
        <v>Eaux d'extinction
Eaux de surface
Eaux souterraines
Eaux de consommation
Sols, boues
Sédiments
Air ambiant
Gaz du sol</v>
      </c>
      <c r="G118" s="63" t="str">
        <v>Eaux de surface
Eaux souterraines</v>
      </c>
      <c r="H118" s="63" t="str">
        <v>Eaux d'extinction
Eaux de surface
Eaux souterraines
Sols, boues
Gaz du sol
Sédiments
Air ambiant
Dépôts atmosphériques (lingettes, jauges...)
Produits alimentaires (lait, oeufs, fruits, légumes, aliments pour bétail)
Végétaux (herbes, cultures)</v>
      </c>
      <c r="I118" s="75" t="str">
        <v>Tous les départements métropolitains</v>
      </c>
      <c r="J118" s="63" t="str">
        <v>Toutes les régions</v>
      </c>
      <c r="K118" s="63">
        <v>0</v>
      </c>
      <c r="L118" s="63" t="str">
        <v>24 - 48 heures</v>
      </c>
      <c r="M118" s="63">
        <v>0</v>
      </c>
      <c r="N118" s="21"/>
    </row>
    <row r="119" spans="1:14" x14ac:dyDescent="0.3">
      <c r="A119" s="21"/>
      <c r="B119" s="21"/>
      <c r="C119" s="21"/>
      <c r="D119" s="21"/>
      <c r="E119" s="21"/>
      <c r="F119" s="21"/>
      <c r="G119" s="21"/>
      <c r="H119" s="21"/>
      <c r="I119" s="71"/>
      <c r="J119" s="21"/>
      <c r="K119" s="21"/>
      <c r="L119" s="21"/>
      <c r="M119" s="21"/>
      <c r="N119" s="21"/>
    </row>
    <row r="120" spans="1:14" x14ac:dyDescent="0.3">
      <c r="B120" s="32"/>
    </row>
    <row r="121" spans="1:14" x14ac:dyDescent="0.3">
      <c r="B121" s="1"/>
    </row>
  </sheetData>
  <sheetProtection algorithmName="SHA-512" hashValue="h44/N0x+LpkNNAxYw5N3Sfz5k3qAOuoCLPjWCYpkXuHNMT+9Fs1WmKlo3RM4c4HoTzkKU7xaKdL1oPitXJV1bQ==" saltValue="6YINh6xbrdO0P9qIqhwkgg==" spinCount="100000" sheet="1" objects="1" scenarios="1" selectLockedCells="1"/>
  <mergeCells count="5">
    <mergeCell ref="B6:G6"/>
    <mergeCell ref="B22:E22"/>
    <mergeCell ref="F22:H22"/>
    <mergeCell ref="I22:K22"/>
    <mergeCell ref="L22:M22"/>
  </mergeCells>
  <dataValidations count="3">
    <dataValidation type="list" allowBlank="1" showInputMessage="1" showErrorMessage="1" sqref="C21" xr:uid="{8C71D2D5-E282-47B1-AA69-CDC65394F452}">
      <formula1>#REF!</formula1>
    </dataValidation>
    <dataValidation type="list" allowBlank="1" showInputMessage="1" showErrorMessage="1" sqref="C9:G9" xr:uid="{061EDF52-A715-4726-8E32-E8815F19C8DD}">
      <formula1>Toutes_les_regions</formula1>
    </dataValidation>
    <dataValidation type="list" allowBlank="1" showInputMessage="1" showErrorMessage="1" sqref="C10:G10" xr:uid="{C9764F46-D697-4DD6-A0D0-E78CF0E83358}">
      <formula1>INDIRECT(C$9)</formula1>
    </dataValidation>
  </dataValidations>
  <pageMargins left="0.23622047244094491" right="0.19685039370078741" top="0.74803149606299213" bottom="0.39370078740157483" header="0.31496062992125984" footer="0.31496062992125984"/>
  <pageSetup paperSize="8" scale="55"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4F6F7FE6-D21C-4E3A-8940-78977621B347}">
          <x14:formula1>
            <xm:f>Donnees!$B$4:$B$7</xm:f>
          </x14:formula1>
          <xm:sqref>C7</xm:sqref>
        </x14:dataValidation>
        <x14:dataValidation type="list" allowBlank="1" showInputMessage="1" showErrorMessage="1" xr:uid="{32100452-C1A2-4108-AE42-1520E78F1B76}">
          <x14:formula1>
            <xm:f>Donnees!$S$4:$S$9</xm:f>
          </x14:formula1>
          <xm:sqref>C11</xm:sqref>
        </x14:dataValidation>
        <x14:dataValidation type="list" allowBlank="1" showInputMessage="1" showErrorMessage="1" xr:uid="{2BDE4C47-0609-4195-B5B1-29A482A7F977}">
          <x14:formula1>
            <xm:f>Donnees!$T$4:$T$7</xm:f>
          </x14:formula1>
          <xm:sqref>C12</xm:sqref>
        </x14:dataValidation>
        <x14:dataValidation type="list" allowBlank="1" showInputMessage="1" showErrorMessage="1" xr:uid="{949B63E1-A03A-46B0-ABFF-8C943922210A}">
          <x14:formula1>
            <xm:f>Donnees!$V$4:$V$16</xm:f>
          </x14:formula1>
          <xm:sqref>C14:G14</xm:sqref>
        </x14:dataValidation>
        <x14:dataValidation type="list" allowBlank="1" showInputMessage="1" showErrorMessage="1" xr:uid="{D38543ED-F613-4692-98BD-48123A4548E2}">
          <x14:formula1>
            <xm:f>Donnees!$U$4:$U$18</xm:f>
          </x14:formula1>
          <xm:sqref>C13:G13</xm:sqref>
        </x14:dataValidation>
        <x14:dataValidation type="list" allowBlank="1" showInputMessage="1" showErrorMessage="1" xr:uid="{7B02B00F-F26F-4E34-86BF-AD4A9485FE1D}">
          <x14:formula1>
            <xm:f>Donnees!$W$4:$W$16</xm:f>
          </x14:formula1>
          <xm:sqref>C15:G15</xm:sqref>
        </x14:dataValidation>
        <x14:dataValidation type="list" allowBlank="1" showInputMessage="1" showErrorMessage="1" xr:uid="{5757C481-FAE6-4A53-A43B-64FA110701E2}">
          <x14:formula1>
            <xm:f>Donnees!$C$4:$C$8</xm:f>
          </x14:formula1>
          <xm:sqref>C8:E8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2E4DC-ECF2-4622-8632-1E612527CC5B}">
  <dimension ref="A1:JB96"/>
  <sheetViews>
    <sheetView zoomScale="60" zoomScaleNormal="60" workbookViewId="0">
      <pane xSplit="4" ySplit="1" topLeftCell="I4" activePane="bottomRight" state="frozen"/>
      <selection pane="topRight" activeCell="E1" sqref="E1"/>
      <selection pane="bottomLeft" activeCell="A2" sqref="A2"/>
      <selection pane="bottomRight" activeCell="D96" sqref="D1:BX96"/>
    </sheetView>
  </sheetViews>
  <sheetFormatPr baseColWidth="10" defaultColWidth="10.59765625" defaultRowHeight="15.6" x14ac:dyDescent="0.3"/>
  <cols>
    <col min="1" max="1" width="0" style="101" hidden="1" customWidth="1"/>
    <col min="2" max="2" width="0" style="97" hidden="1" customWidth="1"/>
    <col min="3" max="3" width="12.3984375" style="97" hidden="1" customWidth="1"/>
    <col min="4" max="4" width="25" style="97" customWidth="1"/>
    <col min="5" max="5" width="40.3984375" style="97" hidden="1" customWidth="1"/>
    <col min="6" max="6" width="19.69921875" style="97" hidden="1" customWidth="1"/>
    <col min="7" max="7" width="23.3984375" style="97" hidden="1" customWidth="1"/>
    <col min="8" max="8" width="25.59765625" style="97" hidden="1" customWidth="1"/>
    <col min="9" max="9" width="25" style="97" customWidth="1"/>
    <col min="10" max="10" width="19.3984375" style="97" hidden="1" customWidth="1"/>
    <col min="11" max="11" width="20.19921875" style="97" hidden="1" customWidth="1"/>
    <col min="12" max="12" width="20.3984375" style="97" hidden="1" customWidth="1"/>
    <col min="13" max="14" width="25.8984375" style="97" hidden="1" customWidth="1"/>
    <col min="15" max="15" width="25" style="97" hidden="1" customWidth="1"/>
    <col min="16" max="16" width="9.09765625" style="97" hidden="1" customWidth="1"/>
    <col min="17" max="17" width="12.69921875" style="102" hidden="1" customWidth="1"/>
    <col min="18" max="18" width="11.8984375" style="102" hidden="1" customWidth="1"/>
    <col min="19" max="19" width="22.09765625" style="97" hidden="1" customWidth="1"/>
    <col min="20" max="20" width="21.19921875" style="97" hidden="1" customWidth="1"/>
    <col min="21" max="21" width="25" style="97" hidden="1" customWidth="1"/>
    <col min="22" max="22" width="14.3984375" style="97" hidden="1" customWidth="1"/>
    <col min="23" max="23" width="15.8984375" style="97" hidden="1" customWidth="1"/>
    <col min="24" max="24" width="17.8984375" style="97" hidden="1" customWidth="1"/>
    <col min="25" max="25" width="16.59765625" style="97" hidden="1" customWidth="1"/>
    <col min="26" max="26" width="19.09765625" style="97" hidden="1" customWidth="1"/>
    <col min="27" max="27" width="29.09765625" style="97" hidden="1" customWidth="1"/>
    <col min="28" max="28" width="70.3984375" style="97" hidden="1" customWidth="1"/>
    <col min="29" max="30" width="91.69921875" style="97" hidden="1" customWidth="1"/>
    <col min="31" max="31" width="51.69921875" style="97" customWidth="1"/>
    <col min="32" max="32" width="91.69921875" style="97" hidden="1" customWidth="1"/>
    <col min="33" max="33" width="40.5" style="97" customWidth="1"/>
    <col min="34" max="34" width="37.5" style="97" hidden="1" customWidth="1"/>
    <col min="35" max="35" width="44.09765625" style="102" hidden="1" customWidth="1"/>
    <col min="36" max="36" width="44.5" style="97" hidden="1" customWidth="1"/>
    <col min="37" max="37" width="38" style="97" hidden="1" customWidth="1"/>
    <col min="38" max="38" width="30" style="97" hidden="1" customWidth="1"/>
    <col min="39" max="39" width="52.8984375" style="97" hidden="1" customWidth="1"/>
    <col min="40" max="40" width="50.3984375" style="97" hidden="1" customWidth="1"/>
    <col min="41" max="41" width="37.09765625" style="97" hidden="1" customWidth="1"/>
    <col min="42" max="42" width="35.09765625" style="97" hidden="1" customWidth="1"/>
    <col min="43" max="43" width="38.8984375" style="97" hidden="1" customWidth="1"/>
    <col min="44" max="44" width="91.69921875" style="97" hidden="1" customWidth="1"/>
    <col min="45" max="45" width="25" style="97" customWidth="1"/>
    <col min="46" max="56" width="91.69921875" style="97" hidden="1" customWidth="1"/>
    <col min="57" max="57" width="24" style="97" hidden="1" customWidth="1"/>
    <col min="58" max="58" width="48.3984375" style="97" customWidth="1"/>
    <col min="59" max="59" width="25" style="97" customWidth="1"/>
    <col min="60" max="60" width="91.69921875" style="97" hidden="1" customWidth="1"/>
    <col min="61" max="61" width="25" style="97" customWidth="1"/>
    <col min="62" max="62" width="25" style="97" hidden="1" customWidth="1"/>
    <col min="63" max="64" width="25" style="97" customWidth="1"/>
    <col min="65" max="65" width="25.5" style="97" hidden="1" customWidth="1"/>
    <col min="66" max="66" width="45.8984375" style="97" hidden="1" customWidth="1"/>
    <col min="67" max="67" width="29.5" style="97" hidden="1" customWidth="1"/>
    <col min="68" max="68" width="26.19921875" style="97" customWidth="1"/>
    <col min="69" max="69" width="26.59765625" style="97" customWidth="1"/>
    <col min="70" max="70" width="43.59765625" style="97" hidden="1" customWidth="1"/>
    <col min="71" max="71" width="91.69921875" style="97" hidden="1" customWidth="1"/>
    <col min="72" max="72" width="83.3984375" style="97" hidden="1" customWidth="1"/>
    <col min="73" max="73" width="86.09765625" style="97" hidden="1" customWidth="1"/>
    <col min="74" max="74" width="88.19921875" style="97" hidden="1" customWidth="1"/>
    <col min="75" max="75" width="91.69921875" style="97" customWidth="1"/>
    <col min="76" max="76" width="90.5" style="97" customWidth="1"/>
    <col min="77" max="78" width="91.69921875" style="97" hidden="1" customWidth="1"/>
    <col min="79" max="79" width="25" style="97" hidden="1" customWidth="1"/>
    <col min="80" max="80" width="70.3984375" style="97" hidden="1" customWidth="1"/>
    <col min="81" max="83" width="91.69921875" style="97" hidden="1" customWidth="1"/>
    <col min="84" max="84" width="89.5" style="97" hidden="1" customWidth="1"/>
    <col min="85" max="85" width="89.8984375" style="97" hidden="1" customWidth="1"/>
    <col min="86" max="86" width="91.69921875" style="97" hidden="1" customWidth="1"/>
    <col min="87" max="87" width="83" style="97" hidden="1" customWidth="1"/>
    <col min="88" max="92" width="91.69921875" style="97" hidden="1" customWidth="1"/>
    <col min="93" max="94" width="25" style="97" hidden="1" customWidth="1"/>
    <col min="95" max="1006" width="25" style="97" customWidth="1"/>
    <col min="1007" max="16384" width="10.59765625" style="97"/>
  </cols>
  <sheetData>
    <row r="1" spans="1:262" s="81" customFormat="1" ht="180" customHeight="1" thickTop="1" thickBot="1" x14ac:dyDescent="0.35">
      <c r="A1" s="76" t="s">
        <v>1485</v>
      </c>
      <c r="B1" s="76" t="s">
        <v>1486</v>
      </c>
      <c r="C1" s="76" t="s">
        <v>1714</v>
      </c>
      <c r="D1" s="76" t="s">
        <v>1224</v>
      </c>
      <c r="E1" s="76" t="s">
        <v>1206</v>
      </c>
      <c r="F1" s="76" t="s">
        <v>0</v>
      </c>
      <c r="G1" s="76" t="s">
        <v>1</v>
      </c>
      <c r="H1" s="76" t="s">
        <v>2</v>
      </c>
      <c r="I1" s="76" t="s">
        <v>1207</v>
      </c>
      <c r="J1" s="76" t="s">
        <v>3</v>
      </c>
      <c r="K1" s="76" t="s">
        <v>4</v>
      </c>
      <c r="L1" s="76" t="s">
        <v>5</v>
      </c>
      <c r="M1" s="76" t="s">
        <v>6</v>
      </c>
      <c r="N1" s="76" t="s">
        <v>1796</v>
      </c>
      <c r="O1" s="76" t="s">
        <v>1208</v>
      </c>
      <c r="P1" s="76" t="s">
        <v>7</v>
      </c>
      <c r="Q1" s="76" t="s">
        <v>8</v>
      </c>
      <c r="R1" s="76" t="s">
        <v>9</v>
      </c>
      <c r="S1" s="76" t="s">
        <v>10</v>
      </c>
      <c r="T1" s="76" t="s">
        <v>11</v>
      </c>
      <c r="U1" s="76" t="s">
        <v>1209</v>
      </c>
      <c r="V1" s="76" t="s">
        <v>12</v>
      </c>
      <c r="W1" s="76" t="s">
        <v>13</v>
      </c>
      <c r="X1" s="76" t="s">
        <v>14</v>
      </c>
      <c r="Y1" s="76" t="s">
        <v>15</v>
      </c>
      <c r="Z1" s="76" t="s">
        <v>16</v>
      </c>
      <c r="AA1" s="76" t="s">
        <v>1225</v>
      </c>
      <c r="AB1" s="76" t="s">
        <v>1226</v>
      </c>
      <c r="AC1" s="76" t="s">
        <v>1227</v>
      </c>
      <c r="AD1" s="76" t="s">
        <v>1228</v>
      </c>
      <c r="AE1" s="76" t="s">
        <v>1229</v>
      </c>
      <c r="AF1" s="76" t="s">
        <v>1230</v>
      </c>
      <c r="AG1" s="76" t="s">
        <v>1899</v>
      </c>
      <c r="AH1" s="76" t="s">
        <v>1487</v>
      </c>
      <c r="AI1" s="76" t="s">
        <v>1488</v>
      </c>
      <c r="AJ1" s="76" t="s">
        <v>1489</v>
      </c>
      <c r="AK1" s="76" t="s">
        <v>1490</v>
      </c>
      <c r="AL1" s="76" t="s">
        <v>1491</v>
      </c>
      <c r="AM1" s="76" t="s">
        <v>1492</v>
      </c>
      <c r="AN1" s="76" t="s">
        <v>1493</v>
      </c>
      <c r="AO1" s="76" t="s">
        <v>1494</v>
      </c>
      <c r="AP1" s="76" t="s">
        <v>1495</v>
      </c>
      <c r="AQ1" s="76" t="s">
        <v>1496</v>
      </c>
      <c r="AR1" s="76" t="s">
        <v>23</v>
      </c>
      <c r="AS1" s="76" t="s">
        <v>1232</v>
      </c>
      <c r="AT1" s="76" t="s">
        <v>1233</v>
      </c>
      <c r="AU1" s="76" t="s">
        <v>1234</v>
      </c>
      <c r="AV1" s="76" t="s">
        <v>1235</v>
      </c>
      <c r="AW1" s="76" t="s">
        <v>1236</v>
      </c>
      <c r="AX1" s="76" t="s">
        <v>1237</v>
      </c>
      <c r="AY1" s="76" t="s">
        <v>1238</v>
      </c>
      <c r="AZ1" s="76" t="s">
        <v>1239</v>
      </c>
      <c r="BA1" s="76" t="s">
        <v>1240</v>
      </c>
      <c r="BB1" s="76" t="s">
        <v>1241</v>
      </c>
      <c r="BC1" s="76" t="s">
        <v>1242</v>
      </c>
      <c r="BD1" s="76" t="s">
        <v>17</v>
      </c>
      <c r="BE1" s="76" t="s">
        <v>1424</v>
      </c>
      <c r="BF1" s="76" t="s">
        <v>1243</v>
      </c>
      <c r="BG1" s="76" t="s">
        <v>1405</v>
      </c>
      <c r="BH1" s="76" t="s">
        <v>18</v>
      </c>
      <c r="BI1" s="76" t="s">
        <v>1244</v>
      </c>
      <c r="BJ1" s="76" t="s">
        <v>19</v>
      </c>
      <c r="BK1" s="76" t="s">
        <v>1245</v>
      </c>
      <c r="BL1" s="76" t="s">
        <v>1246</v>
      </c>
      <c r="BM1" s="76" t="s">
        <v>1247</v>
      </c>
      <c r="BN1" s="76" t="s">
        <v>1248</v>
      </c>
      <c r="BO1" s="76" t="s">
        <v>1249</v>
      </c>
      <c r="BP1" s="76" t="s">
        <v>1250</v>
      </c>
      <c r="BQ1" s="76" t="s">
        <v>1251</v>
      </c>
      <c r="BR1" s="76" t="s">
        <v>1252</v>
      </c>
      <c r="BS1" s="76" t="s">
        <v>1256</v>
      </c>
      <c r="BT1" s="76" t="s">
        <v>1255</v>
      </c>
      <c r="BU1" s="76" t="s">
        <v>1254</v>
      </c>
      <c r="BV1" s="76" t="s">
        <v>1253</v>
      </c>
      <c r="BW1" s="77" t="s">
        <v>1900</v>
      </c>
      <c r="BX1" s="77" t="s">
        <v>1901</v>
      </c>
      <c r="BY1" s="76" t="s">
        <v>1257</v>
      </c>
      <c r="BZ1" s="76" t="s">
        <v>1258</v>
      </c>
      <c r="CA1" s="76" t="s">
        <v>1276</v>
      </c>
      <c r="CB1" s="76" t="s">
        <v>1259</v>
      </c>
      <c r="CC1" s="76" t="s">
        <v>1260</v>
      </c>
      <c r="CD1" s="76" t="s">
        <v>1261</v>
      </c>
      <c r="CE1" s="76" t="s">
        <v>1262</v>
      </c>
      <c r="CF1" s="76" t="s">
        <v>1210</v>
      </c>
      <c r="CG1" s="76" t="s">
        <v>1211</v>
      </c>
      <c r="CH1" s="76" t="s">
        <v>1212</v>
      </c>
      <c r="CI1" s="76" t="s">
        <v>1213</v>
      </c>
      <c r="CJ1" s="76" t="s">
        <v>1214</v>
      </c>
      <c r="CK1" s="76" t="s">
        <v>20</v>
      </c>
      <c r="CL1" s="76" t="s">
        <v>1263</v>
      </c>
      <c r="CM1" s="76" t="s">
        <v>21</v>
      </c>
      <c r="CN1" s="76" t="s">
        <v>22</v>
      </c>
      <c r="CO1" s="76" t="s">
        <v>1497</v>
      </c>
      <c r="CP1" s="78" t="s">
        <v>1797</v>
      </c>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80"/>
      <c r="IK1" s="79"/>
      <c r="IL1" s="79"/>
      <c r="IM1" s="79"/>
      <c r="IN1" s="79"/>
      <c r="IO1" s="79"/>
      <c r="IP1" s="79"/>
      <c r="IQ1" s="79"/>
      <c r="IR1" s="79"/>
      <c r="IS1" s="79"/>
      <c r="IT1" s="79"/>
      <c r="IU1" s="79"/>
      <c r="IV1" s="79"/>
      <c r="IW1" s="79"/>
      <c r="IX1" s="79"/>
      <c r="IY1" s="79"/>
      <c r="IZ1" s="79"/>
      <c r="JA1" s="79"/>
      <c r="JB1" s="79"/>
    </row>
    <row r="2" spans="1:262" s="64" customFormat="1" ht="343.8" thickTop="1" x14ac:dyDescent="0.3">
      <c r="A2" s="82" t="s">
        <v>1498</v>
      </c>
      <c r="B2" s="82" t="s">
        <v>1567</v>
      </c>
      <c r="C2" s="82" t="s">
        <v>1411</v>
      </c>
      <c r="D2" s="83" t="s">
        <v>1499</v>
      </c>
      <c r="E2" s="82" t="str">
        <f t="shared" ref="E2:E39" si="0">F2&amp;" "&amp;G2&amp;" "&amp;CHAR(10)&amp;H2</f>
        <v>Sandrine AUGY 
environnement@erg-sa.fr</v>
      </c>
      <c r="F2" s="83" t="s">
        <v>1500</v>
      </c>
      <c r="G2" s="83" t="s">
        <v>1501</v>
      </c>
      <c r="H2" s="83" t="s">
        <v>1502</v>
      </c>
      <c r="I2" s="82" t="str">
        <f>J2&amp;CHAR(10)&amp;K2&amp;CHAR(10)&amp;L2&amp;" "&amp;M2&amp;CHAR(10)&amp;Adherents_RIPA[[#This Row],[Téléphone (standard)]]</f>
        <v>243 Avenue de Bruxelles
ZI J.Monnet
83500 LA SEYNE SUR MER
04-95-06-90-66</v>
      </c>
      <c r="J2" s="83" t="s">
        <v>1503</v>
      </c>
      <c r="K2" s="83" t="s">
        <v>1504</v>
      </c>
      <c r="L2" s="83" t="s">
        <v>1505</v>
      </c>
      <c r="M2" s="83" t="s">
        <v>1506</v>
      </c>
      <c r="N2" s="83" t="s">
        <v>1824</v>
      </c>
      <c r="O2" s="82" t="str">
        <f t="shared" ref="O2:O69" si="1">P2&amp;" "&amp;Q2&amp;" "&amp;CHAR(10)&amp;R2&amp;CHAR(10)&amp;S2&amp;CHAR(10)&amp;T2</f>
        <v>Sandrine AUGY 
04.95.06.90.66
06.27.41.24.17
s-augy@erg-sa.fr</v>
      </c>
      <c r="P2" s="83" t="s">
        <v>1500</v>
      </c>
      <c r="Q2" s="83" t="s">
        <v>1501</v>
      </c>
      <c r="R2" s="83" t="s">
        <v>1507</v>
      </c>
      <c r="S2" s="83" t="s">
        <v>1508</v>
      </c>
      <c r="T2" s="83" t="s">
        <v>1509</v>
      </c>
      <c r="U2" s="82" t="str">
        <f t="shared" ref="U2:U20" si="2">V2&amp;" "&amp;W2&amp;" "&amp;CHAR(10)&amp;X2&amp;CHAR(10)&amp;Y2&amp;CHAR(10)&amp;Z2</f>
        <v>Jean-Daniel VILOMET 
04.95.06.90.66
06.12.26.74.30
jd-vilomet@erg-sa.fr</v>
      </c>
      <c r="V2" s="83" t="s">
        <v>1510</v>
      </c>
      <c r="W2" s="83" t="s">
        <v>1511</v>
      </c>
      <c r="X2" s="83" t="s">
        <v>1507</v>
      </c>
      <c r="Y2" s="83" t="s">
        <v>1512</v>
      </c>
      <c r="Z2" s="83" t="s">
        <v>1513</v>
      </c>
      <c r="AA2" s="84" t="s">
        <v>1514</v>
      </c>
      <c r="AB2" s="82"/>
      <c r="AC2" s="82"/>
      <c r="AD2" s="85"/>
      <c r="AE2" s="86" t="s">
        <v>1515</v>
      </c>
      <c r="AF2" s="87" t="s">
        <v>43</v>
      </c>
      <c r="AG2" s="86" t="s">
        <v>1516</v>
      </c>
      <c r="AH2" s="82"/>
      <c r="AI2" s="86" t="s">
        <v>546</v>
      </c>
      <c r="AJ2" s="86" t="s">
        <v>1517</v>
      </c>
      <c r="AK2" s="86" t="s">
        <v>81</v>
      </c>
      <c r="AL2" s="86" t="s">
        <v>263</v>
      </c>
      <c r="AM2" s="86" t="s">
        <v>659</v>
      </c>
      <c r="AN2" s="82"/>
      <c r="AO2" s="82"/>
      <c r="AP2" s="82"/>
      <c r="AQ2" s="82"/>
      <c r="AR2" s="82" t="s">
        <v>48</v>
      </c>
      <c r="AS2" s="82"/>
      <c r="AT2" s="82"/>
      <c r="AU2" s="82"/>
      <c r="AV2" s="82"/>
      <c r="AW2" s="82"/>
      <c r="AX2" s="82"/>
      <c r="AY2" s="82"/>
      <c r="AZ2" s="82"/>
      <c r="BA2" s="82"/>
      <c r="BB2" s="82"/>
      <c r="BC2" s="82"/>
      <c r="BD2" s="82"/>
      <c r="BE2" s="64" t="s">
        <v>47</v>
      </c>
      <c r="BF2" s="82" t="str">
        <f t="shared" ref="BF2:BF33" si="3">BE2</f>
        <v>Tous les départements métropolitains</v>
      </c>
      <c r="BG2" s="82" t="s">
        <v>1476</v>
      </c>
      <c r="BH2" s="82" t="s">
        <v>48</v>
      </c>
      <c r="BI2" s="82"/>
      <c r="BJ2" s="82"/>
      <c r="BK2" s="82" t="s">
        <v>48</v>
      </c>
      <c r="BL2" s="82"/>
      <c r="BM2" s="82"/>
      <c r="BN2" s="82"/>
      <c r="BO2" s="82"/>
      <c r="BP2" s="82" t="s">
        <v>1825</v>
      </c>
      <c r="BQ2" s="82" t="s">
        <v>1826</v>
      </c>
      <c r="BR2" s="86" t="s">
        <v>49</v>
      </c>
      <c r="BS2" s="83" t="s">
        <v>1518</v>
      </c>
      <c r="BT2" s="83" t="s">
        <v>1518</v>
      </c>
      <c r="BU2" s="82"/>
      <c r="BV2" s="82"/>
      <c r="BW2" s="83" t="s">
        <v>52</v>
      </c>
      <c r="BX2" s="82"/>
      <c r="BY2" s="83" t="s">
        <v>53</v>
      </c>
      <c r="BZ2" s="82"/>
      <c r="CA2" s="82"/>
      <c r="CB2" s="82"/>
      <c r="CC2" s="82"/>
      <c r="CD2" s="82"/>
      <c r="CE2" s="82"/>
      <c r="CF2" s="82"/>
      <c r="CG2" s="82"/>
      <c r="CH2" s="82"/>
      <c r="CI2" s="82"/>
      <c r="CJ2" s="82"/>
      <c r="CK2" s="86" t="s">
        <v>54</v>
      </c>
      <c r="CL2" s="83" t="s">
        <v>1519</v>
      </c>
      <c r="CM2" s="86" t="s">
        <v>445</v>
      </c>
      <c r="CN2" s="86" t="s">
        <v>57</v>
      </c>
      <c r="CO2" s="88" t="s">
        <v>1520</v>
      </c>
      <c r="CP2" s="89" t="s">
        <v>43</v>
      </c>
      <c r="HT2" s="65"/>
      <c r="HU2" s="65"/>
      <c r="HV2" s="65"/>
      <c r="HW2" s="65"/>
      <c r="HX2" s="65"/>
      <c r="HY2" s="65"/>
      <c r="HZ2" s="65"/>
      <c r="IA2" s="65"/>
      <c r="IB2" s="65"/>
      <c r="IC2" s="65"/>
      <c r="ID2" s="65"/>
      <c r="IE2" s="65"/>
      <c r="IF2" s="65"/>
      <c r="IG2" s="65"/>
      <c r="IH2" s="65"/>
    </row>
    <row r="3" spans="1:262" s="64" customFormat="1" ht="273.60000000000002" x14ac:dyDescent="0.3">
      <c r="A3" s="89" t="s">
        <v>1498</v>
      </c>
      <c r="B3" s="89" t="s">
        <v>1567</v>
      </c>
      <c r="C3" s="89" t="s">
        <v>1411</v>
      </c>
      <c r="D3" s="89" t="s">
        <v>24</v>
      </c>
      <c r="E3" s="89" t="str">
        <f t="shared" si="0"/>
        <v>Etienne MAILLE 
etienne.maille@anteagroup.fr</v>
      </c>
      <c r="F3" s="89" t="s">
        <v>25</v>
      </c>
      <c r="G3" s="89" t="s">
        <v>26</v>
      </c>
      <c r="H3" s="89" t="s">
        <v>27</v>
      </c>
      <c r="I3" s="82" t="str">
        <f>J3&amp;CHAR(10)&amp;K3&amp;CHAR(10)&amp;L3&amp;" "&amp;M3&amp;CHAR(10)&amp;Adherents_RIPA[[#This Row],[Téléphone (standard)]]</f>
        <v>803 boulevard Duhamel du Monceau
ZAC du Moulin
45166 OLIVET
02-38-23-23-00</v>
      </c>
      <c r="J3" s="89" t="s">
        <v>28</v>
      </c>
      <c r="K3" s="89" t="s">
        <v>29</v>
      </c>
      <c r="L3" s="89" t="s">
        <v>30</v>
      </c>
      <c r="M3" s="89" t="s">
        <v>31</v>
      </c>
      <c r="N3" s="89" t="s">
        <v>1853</v>
      </c>
      <c r="O3" s="89" t="str">
        <f t="shared" si="1"/>
        <v>Yves GUELORGET 
04.42.08.85.79
06.80.07.48.45
yves.guelorget@anteagroup.fr</v>
      </c>
      <c r="P3" s="89" t="s">
        <v>32</v>
      </c>
      <c r="Q3" s="90" t="s">
        <v>33</v>
      </c>
      <c r="R3" s="90" t="s">
        <v>34</v>
      </c>
      <c r="S3" s="89" t="s">
        <v>35</v>
      </c>
      <c r="T3" s="89" t="s">
        <v>36</v>
      </c>
      <c r="U3" s="89" t="str">
        <f t="shared" si="2"/>
        <v>Henry FAY DE LESTRAC 
05.61.00.70.43
06.20.27.91.02
henry.faydelestrac@anteagroup.fr</v>
      </c>
      <c r="V3" s="89" t="s">
        <v>37</v>
      </c>
      <c r="W3" s="89" t="s">
        <v>38</v>
      </c>
      <c r="X3" s="89" t="s">
        <v>39</v>
      </c>
      <c r="Y3" s="90" t="s">
        <v>40</v>
      </c>
      <c r="Z3" s="90" t="s">
        <v>41</v>
      </c>
      <c r="AA3" s="89" t="s">
        <v>1412</v>
      </c>
      <c r="AB3" s="89"/>
      <c r="AC3" s="89"/>
      <c r="AD3" s="89"/>
      <c r="AE3" s="89" t="s">
        <v>58</v>
      </c>
      <c r="AF3" s="89" t="s">
        <v>43</v>
      </c>
      <c r="AG3" s="89" t="s">
        <v>42</v>
      </c>
      <c r="AH3" s="89" t="s">
        <v>46</v>
      </c>
      <c r="AI3" s="91" t="s">
        <v>44</v>
      </c>
      <c r="AJ3" s="89" t="s">
        <v>45</v>
      </c>
      <c r="AK3" s="89"/>
      <c r="AL3" s="89"/>
      <c r="AM3" s="89"/>
      <c r="AN3" s="89"/>
      <c r="AO3" s="89"/>
      <c r="AP3" s="89"/>
      <c r="AQ3" s="89"/>
      <c r="AR3" s="89" t="s">
        <v>48</v>
      </c>
      <c r="AS3" s="89"/>
      <c r="AT3" s="89"/>
      <c r="AU3" s="89"/>
      <c r="AV3" s="89"/>
      <c r="AW3" s="89"/>
      <c r="AX3" s="89"/>
      <c r="AY3" s="89"/>
      <c r="AZ3" s="89"/>
      <c r="BA3" s="89"/>
      <c r="BB3" s="89"/>
      <c r="BC3" s="89"/>
      <c r="BD3" s="89"/>
      <c r="BE3" s="64" t="s">
        <v>47</v>
      </c>
      <c r="BF3" s="89" t="str">
        <f t="shared" si="3"/>
        <v>Tous les départements métropolitains</v>
      </c>
      <c r="BG3" s="89" t="s">
        <v>1476</v>
      </c>
      <c r="BH3" s="89" t="s">
        <v>43</v>
      </c>
      <c r="BI3" s="89" t="s">
        <v>59</v>
      </c>
      <c r="BJ3" s="89"/>
      <c r="BK3" s="89" t="s">
        <v>48</v>
      </c>
      <c r="BL3" s="89"/>
      <c r="BM3" s="89"/>
      <c r="BN3" s="89"/>
      <c r="BO3" s="89"/>
      <c r="BP3" s="89"/>
      <c r="BQ3" s="89"/>
      <c r="BR3" s="89" t="s">
        <v>49</v>
      </c>
      <c r="BS3" s="89" t="s">
        <v>50</v>
      </c>
      <c r="BT3" s="89" t="s">
        <v>50</v>
      </c>
      <c r="BU3" s="89"/>
      <c r="BV3" s="89"/>
      <c r="BW3" s="89" t="s">
        <v>51</v>
      </c>
      <c r="BX3" s="89" t="s">
        <v>52</v>
      </c>
      <c r="BY3" s="89" t="s">
        <v>53</v>
      </c>
      <c r="BZ3" s="89" t="s">
        <v>52</v>
      </c>
      <c r="CA3" s="89"/>
      <c r="CB3" s="89"/>
      <c r="CC3" s="89"/>
      <c r="CD3" s="89"/>
      <c r="CE3" s="89"/>
      <c r="CF3" s="89"/>
      <c r="CG3" s="89"/>
      <c r="CH3" s="89"/>
      <c r="CI3" s="89"/>
      <c r="CJ3" s="89"/>
      <c r="CK3" s="89" t="s">
        <v>54</v>
      </c>
      <c r="CL3" s="89" t="s">
        <v>55</v>
      </c>
      <c r="CM3" s="89" t="s">
        <v>56</v>
      </c>
      <c r="CN3" s="89" t="s">
        <v>57</v>
      </c>
      <c r="CP3" s="64" t="s">
        <v>43</v>
      </c>
      <c r="HT3" s="65"/>
      <c r="HU3" s="65"/>
      <c r="HV3" s="65"/>
      <c r="HW3" s="65"/>
      <c r="HX3" s="65"/>
      <c r="HY3" s="65"/>
      <c r="HZ3" s="65"/>
      <c r="IA3" s="65"/>
      <c r="IB3" s="65"/>
      <c r="IC3" s="65"/>
      <c r="ID3" s="65"/>
      <c r="IE3" s="65"/>
      <c r="IF3" s="65"/>
      <c r="IG3" s="65"/>
      <c r="IH3" s="65"/>
    </row>
    <row r="4" spans="1:262" s="64" customFormat="1" ht="316.8" x14ac:dyDescent="0.3">
      <c r="A4" s="64" t="s">
        <v>1498</v>
      </c>
      <c r="B4" s="64" t="s">
        <v>1567</v>
      </c>
      <c r="C4" s="64" t="s">
        <v>1411</v>
      </c>
      <c r="D4" s="64" t="s">
        <v>60</v>
      </c>
      <c r="E4" s="64" t="str">
        <f t="shared" si="0"/>
        <v>Renaud DEWAELE 
renaud.dewaele@apave.com</v>
      </c>
      <c r="F4" s="64" t="s">
        <v>61</v>
      </c>
      <c r="G4" s="64" t="s">
        <v>62</v>
      </c>
      <c r="H4" s="64" t="s">
        <v>63</v>
      </c>
      <c r="I4" s="82" t="str">
        <f>J4&amp;CHAR(10)&amp;K4&amp;CHAR(10)&amp;L4&amp;" "&amp;M4&amp;CHAR(10)&amp;Adherents_RIPA[[#This Row],[Téléphone (standard)]]</f>
        <v>29 rue de la Croix de Pierre
CS 71328
80084 AMIENS Cedex 2
03-44-30-55-24
06-29-81-35-97
06-24-35-61-87</v>
      </c>
      <c r="J4" s="64" t="s">
        <v>64</v>
      </c>
      <c r="K4" s="64" t="s">
        <v>65</v>
      </c>
      <c r="L4" s="64" t="s">
        <v>66</v>
      </c>
      <c r="M4" s="64" t="s">
        <v>67</v>
      </c>
      <c r="N4" s="64" t="s">
        <v>1861</v>
      </c>
      <c r="O4" s="64" t="str">
        <f t="shared" si="1"/>
        <v>Nicolas GAUTHEY 
04.99.74.28.81
06.29.81.35.97
nicolas.gauthey@apave.com</v>
      </c>
      <c r="P4" s="64" t="s">
        <v>68</v>
      </c>
      <c r="Q4" s="92" t="s">
        <v>69</v>
      </c>
      <c r="R4" s="92" t="s">
        <v>70</v>
      </c>
      <c r="S4" s="93" t="s">
        <v>71</v>
      </c>
      <c r="T4" s="64" t="s">
        <v>72</v>
      </c>
      <c r="U4" s="64" t="str">
        <f t="shared" si="2"/>
        <v>Pascale PRADEL 
02.35.59.41.26
06.24.35.61.87
pascale.pradel@apave.com</v>
      </c>
      <c r="V4" s="64" t="s">
        <v>73</v>
      </c>
      <c r="W4" s="64" t="s">
        <v>74</v>
      </c>
      <c r="X4" s="64" t="s">
        <v>75</v>
      </c>
      <c r="Y4" s="92" t="s">
        <v>76</v>
      </c>
      <c r="Z4" s="94" t="s">
        <v>77</v>
      </c>
      <c r="AA4" s="64" t="s">
        <v>1412</v>
      </c>
      <c r="AD4" s="93"/>
      <c r="AE4" s="64" t="s">
        <v>87</v>
      </c>
      <c r="AF4" s="92" t="s">
        <v>43</v>
      </c>
      <c r="AG4" s="93" t="s">
        <v>78</v>
      </c>
      <c r="AH4" s="64" t="s">
        <v>82</v>
      </c>
      <c r="AI4" s="92" t="s">
        <v>79</v>
      </c>
      <c r="AJ4" s="93" t="s">
        <v>80</v>
      </c>
      <c r="AK4" s="64" t="s">
        <v>81</v>
      </c>
      <c r="AR4" s="64" t="s">
        <v>48</v>
      </c>
      <c r="BE4" s="64" t="s">
        <v>83</v>
      </c>
      <c r="BF4" s="64" t="str">
        <f t="shared" si="3"/>
        <v>02 Aisne
59 Nord
60 Oise
62 Pas-de-Calais
80 Somme</v>
      </c>
      <c r="BG4" s="64" t="s">
        <v>1521</v>
      </c>
      <c r="BH4" s="64" t="s">
        <v>48</v>
      </c>
      <c r="BK4" s="64" t="s">
        <v>48</v>
      </c>
      <c r="BR4" s="64" t="s">
        <v>49</v>
      </c>
      <c r="BS4" s="64" t="s">
        <v>84</v>
      </c>
      <c r="BT4" s="64" t="s">
        <v>84</v>
      </c>
      <c r="BW4" s="64" t="s">
        <v>51</v>
      </c>
      <c r="BY4" s="64" t="s">
        <v>53</v>
      </c>
      <c r="CA4" s="64" t="s">
        <v>86</v>
      </c>
      <c r="CK4" s="64" t="s">
        <v>54</v>
      </c>
      <c r="CL4" s="64" t="s">
        <v>48</v>
      </c>
      <c r="CM4" s="64" t="s">
        <v>56</v>
      </c>
      <c r="CN4" s="64" t="s">
        <v>85</v>
      </c>
      <c r="CP4" s="64" t="s">
        <v>43</v>
      </c>
      <c r="HT4" s="65"/>
      <c r="HU4" s="65"/>
      <c r="HV4" s="65"/>
      <c r="HW4" s="65"/>
      <c r="HX4" s="65"/>
      <c r="HY4" s="65"/>
      <c r="HZ4" s="65"/>
      <c r="IA4" s="65"/>
      <c r="IB4" s="65"/>
      <c r="IC4" s="65"/>
      <c r="ID4" s="65"/>
      <c r="IE4" s="65"/>
      <c r="IF4" s="65"/>
      <c r="IG4" s="65"/>
      <c r="IH4" s="65"/>
    </row>
    <row r="5" spans="1:262" s="64" customFormat="1" ht="316.8" x14ac:dyDescent="0.3">
      <c r="A5" s="64" t="s">
        <v>1498</v>
      </c>
      <c r="B5" s="64" t="s">
        <v>1523</v>
      </c>
      <c r="C5" s="64" t="s">
        <v>1409</v>
      </c>
      <c r="D5" s="64" t="s">
        <v>88</v>
      </c>
      <c r="E5" s="64" t="str">
        <f t="shared" si="0"/>
        <v>Renaud DEWAELE 
renaud.dewaele@apave.com</v>
      </c>
      <c r="F5" s="64" t="s">
        <v>61</v>
      </c>
      <c r="G5" s="64" t="s">
        <v>62</v>
      </c>
      <c r="H5" s="64" t="s">
        <v>63</v>
      </c>
      <c r="I5" s="82" t="str">
        <f>J5&amp;CHAR(10)&amp;K5&amp;CHAR(10)&amp;L5&amp;" "&amp;M5&amp;CHAR(10)&amp;Adherents_RIPA[[#This Row],[Téléphone (standard)]]</f>
        <v>Z.I - Avenue Gay Lussac
BP3
33370 ARTIGUES-PRES-BORDEAUX
05-56-77-27-27
06-29-81-35-97
06-24-35-61-87</v>
      </c>
      <c r="J5" s="64" t="s">
        <v>89</v>
      </c>
      <c r="K5" s="64" t="s">
        <v>90</v>
      </c>
      <c r="L5" s="64" t="s">
        <v>91</v>
      </c>
      <c r="M5" s="64" t="s">
        <v>92</v>
      </c>
      <c r="N5" s="64" t="s">
        <v>1862</v>
      </c>
      <c r="O5" s="64" t="str">
        <f t="shared" si="1"/>
        <v>Nicolas GAUTHEY 
04.99.74.28.81
06.29.81.35.97
nicolas.gauthey@apave.com</v>
      </c>
      <c r="P5" s="64" t="s">
        <v>68</v>
      </c>
      <c r="Q5" s="94" t="s">
        <v>69</v>
      </c>
      <c r="R5" s="94" t="s">
        <v>70</v>
      </c>
      <c r="S5" s="64" t="s">
        <v>71</v>
      </c>
      <c r="T5" s="64" t="s">
        <v>72</v>
      </c>
      <c r="U5" s="64" t="str">
        <f t="shared" si="2"/>
        <v>Pascale PRADEL 
02.35.59.41.26
06.24.35.61.87
pascale.pradel@apave.com</v>
      </c>
      <c r="V5" s="64" t="s">
        <v>73</v>
      </c>
      <c r="W5" s="64" t="s">
        <v>74</v>
      </c>
      <c r="X5" s="64" t="s">
        <v>75</v>
      </c>
      <c r="Y5" s="94" t="s">
        <v>76</v>
      </c>
      <c r="Z5" s="94" t="s">
        <v>77</v>
      </c>
      <c r="AA5" s="64" t="s">
        <v>1413</v>
      </c>
      <c r="AB5" s="64" t="s">
        <v>93</v>
      </c>
      <c r="AE5" s="64" t="s">
        <v>101</v>
      </c>
      <c r="AF5" s="64" t="s">
        <v>43</v>
      </c>
      <c r="AG5" s="64" t="s">
        <v>94</v>
      </c>
      <c r="AH5" s="64" t="s">
        <v>82</v>
      </c>
      <c r="AI5" s="92" t="s">
        <v>95</v>
      </c>
      <c r="AJ5" s="64" t="s">
        <v>80</v>
      </c>
      <c r="AK5" s="64" t="s">
        <v>81</v>
      </c>
      <c r="AL5" s="64" t="s">
        <v>96</v>
      </c>
      <c r="AR5" s="64" t="s">
        <v>48</v>
      </c>
      <c r="BE5" s="64" t="s">
        <v>97</v>
      </c>
      <c r="BF5" s="64" t="str">
        <f t="shared" si="3"/>
        <v>16 Charente
17 Charente-Maritime
19 Corrèze
23 Creuse
24 Dordogne
33 Gironde
40 Landes
47 Lot-et-Garonne
64 Pyrénées-Atlantiques
87 Haute-Vienne</v>
      </c>
      <c r="BG5" s="64" t="s">
        <v>1522</v>
      </c>
      <c r="BH5" s="64" t="s">
        <v>48</v>
      </c>
      <c r="BK5" s="64" t="s">
        <v>48</v>
      </c>
      <c r="BR5" s="64" t="s">
        <v>49</v>
      </c>
      <c r="BS5" s="64" t="s">
        <v>84</v>
      </c>
      <c r="BT5" s="64" t="s">
        <v>84</v>
      </c>
      <c r="BW5" s="64" t="s">
        <v>52</v>
      </c>
      <c r="BY5" s="64" t="s">
        <v>53</v>
      </c>
      <c r="CA5" s="64" t="s">
        <v>86</v>
      </c>
      <c r="CB5" s="64" t="s">
        <v>98</v>
      </c>
      <c r="CC5" s="64" t="s">
        <v>99</v>
      </c>
      <c r="CD5" s="64" t="s">
        <v>100</v>
      </c>
      <c r="CK5" s="64" t="s">
        <v>54</v>
      </c>
      <c r="CL5" s="64" t="s">
        <v>48</v>
      </c>
      <c r="CM5" s="64" t="s">
        <v>56</v>
      </c>
      <c r="CN5" s="64" t="s">
        <v>85</v>
      </c>
      <c r="CP5" s="64" t="s">
        <v>43</v>
      </c>
      <c r="HT5" s="65"/>
      <c r="HU5" s="65"/>
      <c r="HV5" s="65"/>
      <c r="HW5" s="65"/>
      <c r="HX5" s="65"/>
      <c r="HY5" s="65"/>
      <c r="HZ5" s="65"/>
      <c r="IA5" s="65"/>
      <c r="IB5" s="65"/>
      <c r="IC5" s="65"/>
      <c r="ID5" s="65"/>
      <c r="IE5" s="65"/>
      <c r="IF5" s="65"/>
      <c r="IG5" s="65"/>
      <c r="IH5" s="65"/>
    </row>
    <row r="6" spans="1:262" s="64" customFormat="1" ht="316.8" x14ac:dyDescent="0.3">
      <c r="A6" s="64" t="s">
        <v>1498</v>
      </c>
      <c r="B6" s="64" t="s">
        <v>1523</v>
      </c>
      <c r="C6" s="64" t="s">
        <v>1264</v>
      </c>
      <c r="D6" s="64" t="s">
        <v>102</v>
      </c>
      <c r="E6" s="64" t="str">
        <f t="shared" si="0"/>
        <v>Renaud DEWAELE 
renaud.dewaele@apave.com</v>
      </c>
      <c r="F6" s="64" t="s">
        <v>61</v>
      </c>
      <c r="G6" s="64" t="s">
        <v>62</v>
      </c>
      <c r="H6" s="64" t="s">
        <v>63</v>
      </c>
      <c r="I6" s="82" t="str">
        <f>J6&amp;CHAR(10)&amp;K6&amp;CHAR(10)&amp;L6&amp;" "&amp;M6&amp;CHAR(10)&amp;Adherents_RIPA[[#This Row],[Téléphone (standard)]]</f>
        <v>11 rue Mac Donald
18000 BOURGES
02-48-50-96-20
06-29-81-35-97
06-24-35-61-87</v>
      </c>
      <c r="J6" s="64" t="s">
        <v>103</v>
      </c>
      <c r="L6" s="64" t="s">
        <v>104</v>
      </c>
      <c r="M6" s="64" t="s">
        <v>105</v>
      </c>
      <c r="N6" s="64" t="s">
        <v>1863</v>
      </c>
      <c r="O6" s="64" t="str">
        <f t="shared" si="1"/>
        <v>Nicolas GAUTHEY 
04.99.74.28.81
06.29.81.35.97
nicolas.gauthey@apave.com</v>
      </c>
      <c r="P6" s="64" t="s">
        <v>68</v>
      </c>
      <c r="Q6" s="94" t="s">
        <v>69</v>
      </c>
      <c r="R6" s="94" t="s">
        <v>70</v>
      </c>
      <c r="S6" s="93" t="s">
        <v>71</v>
      </c>
      <c r="T6" s="64" t="s">
        <v>72</v>
      </c>
      <c r="U6" s="64" t="str">
        <f t="shared" si="2"/>
        <v>Pascale PRADEL 
02.35.59.41.26
06.24.35.61.87
pascale.pradel@apave.com</v>
      </c>
      <c r="V6" s="64" t="s">
        <v>73</v>
      </c>
      <c r="W6" s="64" t="s">
        <v>74</v>
      </c>
      <c r="X6" s="64" t="s">
        <v>75</v>
      </c>
      <c r="Y6" s="94" t="s">
        <v>76</v>
      </c>
      <c r="Z6" s="94" t="s">
        <v>77</v>
      </c>
      <c r="AA6" s="64" t="s">
        <v>1416</v>
      </c>
      <c r="AB6" s="64" t="s">
        <v>93</v>
      </c>
      <c r="AD6" s="93"/>
      <c r="AE6" s="64" t="s">
        <v>101</v>
      </c>
      <c r="AF6" s="94" t="s">
        <v>43</v>
      </c>
      <c r="AG6" s="93" t="s">
        <v>94</v>
      </c>
      <c r="AH6" s="64" t="s">
        <v>82</v>
      </c>
      <c r="AI6" s="92" t="s">
        <v>95</v>
      </c>
      <c r="AJ6" s="93" t="s">
        <v>80</v>
      </c>
      <c r="AK6" s="64" t="s">
        <v>81</v>
      </c>
      <c r="AL6" s="64" t="s">
        <v>96</v>
      </c>
      <c r="AR6" s="64" t="s">
        <v>48</v>
      </c>
      <c r="BE6" s="64" t="s">
        <v>106</v>
      </c>
      <c r="BF6" s="64" t="str">
        <f t="shared" si="3"/>
        <v>18 Cher
28 Eure-et-Loir
36 Indre
37 Indre-et-Loire
41 Loir-et-Cher
45 Loiret</v>
      </c>
      <c r="BG6" s="64" t="s">
        <v>1524</v>
      </c>
      <c r="BH6" s="64" t="s">
        <v>48</v>
      </c>
      <c r="BK6" s="64" t="s">
        <v>48</v>
      </c>
      <c r="BR6" s="64" t="s">
        <v>49</v>
      </c>
      <c r="BS6" s="64" t="s">
        <v>84</v>
      </c>
      <c r="BT6" s="64" t="s">
        <v>84</v>
      </c>
      <c r="BW6" s="64" t="s">
        <v>52</v>
      </c>
      <c r="BY6" s="64" t="s">
        <v>53</v>
      </c>
      <c r="CA6" s="64" t="s">
        <v>86</v>
      </c>
      <c r="CB6" s="64" t="s">
        <v>98</v>
      </c>
      <c r="CC6" s="64" t="s">
        <v>99</v>
      </c>
      <c r="CD6" s="64" t="s">
        <v>100</v>
      </c>
      <c r="CK6" s="64" t="s">
        <v>54</v>
      </c>
      <c r="CL6" s="64" t="s">
        <v>48</v>
      </c>
      <c r="CM6" s="64" t="s">
        <v>56</v>
      </c>
      <c r="CN6" s="64" t="s">
        <v>85</v>
      </c>
      <c r="CP6" s="64" t="s">
        <v>43</v>
      </c>
      <c r="HT6" s="65"/>
      <c r="HU6" s="65"/>
      <c r="HV6" s="65"/>
      <c r="HW6" s="65"/>
      <c r="HX6" s="65"/>
      <c r="HY6" s="65"/>
      <c r="HZ6" s="65"/>
      <c r="IA6" s="65"/>
      <c r="IB6" s="65"/>
      <c r="IC6" s="65"/>
      <c r="ID6" s="65"/>
      <c r="IE6" s="65"/>
      <c r="IF6" s="65"/>
      <c r="IG6" s="65"/>
      <c r="IH6" s="65"/>
    </row>
    <row r="7" spans="1:262" s="64" customFormat="1" ht="316.8" x14ac:dyDescent="0.3">
      <c r="A7" s="64" t="s">
        <v>1498</v>
      </c>
      <c r="B7" s="64" t="s">
        <v>1525</v>
      </c>
      <c r="C7" s="64" t="s">
        <v>1264</v>
      </c>
      <c r="D7" s="64" t="s">
        <v>107</v>
      </c>
      <c r="E7" s="64" t="str">
        <f t="shared" si="0"/>
        <v>Renaud DEWAELE 
renaud.dewaele@apave.com</v>
      </c>
      <c r="F7" s="64" t="s">
        <v>61</v>
      </c>
      <c r="G7" s="64" t="s">
        <v>62</v>
      </c>
      <c r="H7" s="64" t="s">
        <v>63</v>
      </c>
      <c r="I7" s="82" t="str">
        <f>J7&amp;CHAR(10)&amp;K7&amp;CHAR(10)&amp;L7&amp;" "&amp;M7&amp;CHAR(10)&amp;Adherents_RIPA[[#This Row],[Téléphone (standard)]]</f>
        <v>4 Rue Louis de Broglie
Parc Technologique
BP 37004 21070 DIJON  Cedex
03-80-78-74-50
06-29-81-35-97
06-24-35-61-87</v>
      </c>
      <c r="J7" s="64" t="s">
        <v>108</v>
      </c>
      <c r="K7" s="64" t="s">
        <v>109</v>
      </c>
      <c r="L7" s="64" t="s">
        <v>110</v>
      </c>
      <c r="M7" s="64" t="s">
        <v>111</v>
      </c>
      <c r="N7" s="64" t="s">
        <v>1864</v>
      </c>
      <c r="O7" s="64" t="str">
        <f t="shared" si="1"/>
        <v>Nicolas GAUTHEY 
04.99.74.28.81
06.29.81.35.97
nicolas.gauthey@apave.com</v>
      </c>
      <c r="P7" s="64" t="s">
        <v>68</v>
      </c>
      <c r="Q7" s="94" t="s">
        <v>69</v>
      </c>
      <c r="R7" s="94" t="s">
        <v>70</v>
      </c>
      <c r="S7" s="64" t="s">
        <v>71</v>
      </c>
      <c r="T7" s="64" t="s">
        <v>72</v>
      </c>
      <c r="U7" s="64" t="str">
        <f t="shared" si="2"/>
        <v>Pascale PRADEL 
02.35.59.41.26
06.24.35.61.87
pascale.pradel@apave.com</v>
      </c>
      <c r="V7" s="64" t="s">
        <v>73</v>
      </c>
      <c r="W7" s="64" t="s">
        <v>74</v>
      </c>
      <c r="X7" s="64" t="s">
        <v>75</v>
      </c>
      <c r="Y7" s="94" t="s">
        <v>76</v>
      </c>
      <c r="Z7" s="94" t="s">
        <v>77</v>
      </c>
      <c r="AA7" s="64" t="s">
        <v>1416</v>
      </c>
      <c r="AB7" s="64" t="s">
        <v>93</v>
      </c>
      <c r="AE7" s="64" t="s">
        <v>101</v>
      </c>
      <c r="AF7" s="64" t="s">
        <v>43</v>
      </c>
      <c r="AG7" s="64" t="s">
        <v>94</v>
      </c>
      <c r="AH7" s="64" t="s">
        <v>82</v>
      </c>
      <c r="AI7" s="92" t="s">
        <v>95</v>
      </c>
      <c r="AJ7" s="64" t="s">
        <v>80</v>
      </c>
      <c r="AK7" s="64" t="s">
        <v>81</v>
      </c>
      <c r="AL7" s="64" t="s">
        <v>96</v>
      </c>
      <c r="AR7" s="64" t="s">
        <v>48</v>
      </c>
      <c r="BE7" s="64" t="s">
        <v>112</v>
      </c>
      <c r="BF7" s="64" t="str">
        <f t="shared" si="3"/>
        <v>21 Côte-d'Or
39 Jura
58 Nièvre
71 Saône-et-Loire
89 Yonne</v>
      </c>
      <c r="BG7" s="64" t="s">
        <v>1526</v>
      </c>
      <c r="BH7" s="64" t="s">
        <v>48</v>
      </c>
      <c r="BK7" s="64" t="s">
        <v>48</v>
      </c>
      <c r="BR7" s="64" t="s">
        <v>49</v>
      </c>
      <c r="BS7" s="64" t="s">
        <v>84</v>
      </c>
      <c r="BT7" s="64" t="s">
        <v>84</v>
      </c>
      <c r="BW7" s="64" t="s">
        <v>52</v>
      </c>
      <c r="BY7" s="64" t="s">
        <v>53</v>
      </c>
      <c r="CA7" s="64" t="s">
        <v>86</v>
      </c>
      <c r="CB7" s="64" t="s">
        <v>98</v>
      </c>
      <c r="CC7" s="64" t="s">
        <v>99</v>
      </c>
      <c r="CD7" s="64" t="s">
        <v>100</v>
      </c>
      <c r="CK7" s="64" t="s">
        <v>54</v>
      </c>
      <c r="CL7" s="64" t="s">
        <v>48</v>
      </c>
      <c r="CM7" s="64" t="s">
        <v>56</v>
      </c>
      <c r="CN7" s="64" t="s">
        <v>85</v>
      </c>
      <c r="CP7" s="64" t="s">
        <v>43</v>
      </c>
      <c r="HT7" s="65"/>
      <c r="HU7" s="65"/>
      <c r="HV7" s="65"/>
      <c r="HW7" s="65"/>
      <c r="HX7" s="65"/>
      <c r="HY7" s="65"/>
      <c r="HZ7" s="65"/>
      <c r="IA7" s="65"/>
      <c r="IB7" s="65"/>
      <c r="IC7" s="65"/>
      <c r="ID7" s="65"/>
      <c r="IE7" s="65"/>
      <c r="IF7" s="65"/>
      <c r="IG7" s="65"/>
      <c r="IH7" s="65"/>
    </row>
    <row r="8" spans="1:262" s="64" customFormat="1" ht="316.8" x14ac:dyDescent="0.3">
      <c r="A8" s="64" t="s">
        <v>1498</v>
      </c>
      <c r="B8" s="64" t="s">
        <v>1525</v>
      </c>
      <c r="C8" s="64" t="s">
        <v>1264</v>
      </c>
      <c r="D8" s="64" t="s">
        <v>113</v>
      </c>
      <c r="E8" s="64" t="str">
        <f t="shared" si="0"/>
        <v>Renaud DEWAELE 
renaud.dewaele@apave.com</v>
      </c>
      <c r="F8" s="64" t="s">
        <v>61</v>
      </c>
      <c r="G8" s="64" t="s">
        <v>62</v>
      </c>
      <c r="H8" s="64" t="s">
        <v>63</v>
      </c>
      <c r="I8" s="82" t="str">
        <f>J8&amp;CHAR(10)&amp;K8&amp;CHAR(10)&amp;L8&amp;" "&amp;M8&amp;CHAR(10)&amp;Adherents_RIPA[[#This Row],[Téléphone (standard)]]</f>
        <v>340/5 Avenue de la Marne
CS 43013
59703 Marcq-en-Barœul Cedex
03-20-42-76-42
06-29-81-35-97
06-24-35-61-87</v>
      </c>
      <c r="J8" s="64" t="s">
        <v>114</v>
      </c>
      <c r="K8" s="64" t="s">
        <v>115</v>
      </c>
      <c r="L8" s="64" t="s">
        <v>116</v>
      </c>
      <c r="M8" s="64" t="s">
        <v>117</v>
      </c>
      <c r="N8" s="64" t="s">
        <v>1865</v>
      </c>
      <c r="O8" s="64" t="str">
        <f t="shared" si="1"/>
        <v>Nicolas GAUTHEY 
04.99.74.28.81
06.29.81.35.97
nicolas.gauthey@apave.com</v>
      </c>
      <c r="P8" s="64" t="s">
        <v>68</v>
      </c>
      <c r="Q8" s="94" t="s">
        <v>69</v>
      </c>
      <c r="R8" s="94" t="s">
        <v>70</v>
      </c>
      <c r="S8" s="93" t="s">
        <v>71</v>
      </c>
      <c r="T8" s="64" t="s">
        <v>72</v>
      </c>
      <c r="U8" s="64" t="str">
        <f t="shared" si="2"/>
        <v>Pascale PRADEL 
02.35.59.41.26
06.24.35.61.87
pascale.pradel@apave.com</v>
      </c>
      <c r="V8" s="64" t="s">
        <v>73</v>
      </c>
      <c r="W8" s="64" t="s">
        <v>74</v>
      </c>
      <c r="X8" s="64" t="s">
        <v>75</v>
      </c>
      <c r="Y8" s="94" t="s">
        <v>76</v>
      </c>
      <c r="Z8" s="94" t="s">
        <v>77</v>
      </c>
      <c r="AA8" s="64" t="s">
        <v>1416</v>
      </c>
      <c r="AB8" s="64" t="s">
        <v>93</v>
      </c>
      <c r="AD8" s="93"/>
      <c r="AE8" s="64" t="s">
        <v>101</v>
      </c>
      <c r="AF8" s="94" t="s">
        <v>43</v>
      </c>
      <c r="AG8" s="93" t="s">
        <v>94</v>
      </c>
      <c r="AH8" s="64" t="s">
        <v>82</v>
      </c>
      <c r="AI8" s="92" t="s">
        <v>95</v>
      </c>
      <c r="AJ8" s="93" t="s">
        <v>80</v>
      </c>
      <c r="AK8" s="64" t="s">
        <v>81</v>
      </c>
      <c r="AL8" s="64" t="s">
        <v>96</v>
      </c>
      <c r="AR8" s="64" t="s">
        <v>48</v>
      </c>
      <c r="BE8" s="64" t="s">
        <v>118</v>
      </c>
      <c r="BF8" s="64" t="str">
        <f t="shared" si="3"/>
        <v>59 Nord
62 Pas-de-Calais
80 Somme
02 Aisne
60 Oise</v>
      </c>
      <c r="BG8" s="64" t="s">
        <v>1521</v>
      </c>
      <c r="BH8" s="64" t="s">
        <v>48</v>
      </c>
      <c r="BK8" s="64" t="s">
        <v>48</v>
      </c>
      <c r="BR8" s="64" t="s">
        <v>49</v>
      </c>
      <c r="BS8" s="64" t="s">
        <v>50</v>
      </c>
      <c r="BT8" s="64" t="s">
        <v>50</v>
      </c>
      <c r="BW8" s="64" t="s">
        <v>52</v>
      </c>
      <c r="BY8" s="64" t="s">
        <v>53</v>
      </c>
      <c r="CA8" s="64" t="s">
        <v>86</v>
      </c>
      <c r="CB8" s="64" t="s">
        <v>98</v>
      </c>
      <c r="CC8" s="64" t="s">
        <v>99</v>
      </c>
      <c r="CD8" s="64" t="s">
        <v>100</v>
      </c>
      <c r="CK8" s="64" t="s">
        <v>54</v>
      </c>
      <c r="CL8" s="64" t="s">
        <v>48</v>
      </c>
      <c r="CM8" s="64" t="s">
        <v>56</v>
      </c>
      <c r="CN8" s="64" t="s">
        <v>85</v>
      </c>
      <c r="CP8" s="64" t="s">
        <v>43</v>
      </c>
      <c r="HT8" s="65"/>
      <c r="HU8" s="65"/>
      <c r="HV8" s="65"/>
      <c r="HW8" s="65"/>
      <c r="HX8" s="65"/>
      <c r="HY8" s="65"/>
      <c r="HZ8" s="65"/>
      <c r="IA8" s="65"/>
      <c r="IB8" s="65"/>
      <c r="IC8" s="65"/>
      <c r="ID8" s="65"/>
      <c r="IE8" s="65"/>
      <c r="IF8" s="65"/>
      <c r="IG8" s="65"/>
      <c r="IH8" s="65"/>
    </row>
    <row r="9" spans="1:262" s="64" customFormat="1" ht="302.39999999999998" x14ac:dyDescent="0.3">
      <c r="A9" s="64" t="s">
        <v>1498</v>
      </c>
      <c r="B9" s="64" t="s">
        <v>1523</v>
      </c>
      <c r="C9" s="64" t="s">
        <v>1409</v>
      </c>
      <c r="D9" s="64" t="s">
        <v>119</v>
      </c>
      <c r="E9" s="64" t="str">
        <f t="shared" si="0"/>
        <v>Renaud DEWAELE 
renaud.dewaele@apave.com</v>
      </c>
      <c r="F9" s="64" t="s">
        <v>61</v>
      </c>
      <c r="G9" s="64" t="s">
        <v>62</v>
      </c>
      <c r="H9" s="64" t="s">
        <v>63</v>
      </c>
      <c r="I9" s="82" t="str">
        <f>J9&amp;CHAR(10)&amp;K9&amp;CHAR(10)&amp;L9&amp;" "&amp;M9&amp;CHAR(10)&amp;Adherents_RIPA[[#This Row],[Téléphone (standard)]]</f>
        <v>4, Chemin du Ruisseau
69130 ECULLY
04-72-32-52-52
06-29-81-35-97
06-24-35-61-87</v>
      </c>
      <c r="J9" s="64" t="s">
        <v>120</v>
      </c>
      <c r="L9" s="64" t="s">
        <v>121</v>
      </c>
      <c r="M9" s="64" t="s">
        <v>122</v>
      </c>
      <c r="N9" s="64" t="s">
        <v>1866</v>
      </c>
      <c r="O9" s="64" t="str">
        <f t="shared" si="1"/>
        <v>Nicolas GAUTHEY 
04.99.74.28.81
06.29.81.35.97
nicolas.gauthey@apave.com</v>
      </c>
      <c r="P9" s="64" t="s">
        <v>68</v>
      </c>
      <c r="Q9" s="94" t="s">
        <v>69</v>
      </c>
      <c r="R9" s="94" t="s">
        <v>70</v>
      </c>
      <c r="S9" s="64" t="s">
        <v>71</v>
      </c>
      <c r="T9" s="64" t="s">
        <v>72</v>
      </c>
      <c r="U9" s="64" t="str">
        <f t="shared" si="2"/>
        <v>Pascale PRADEL 
02.35.59.41.26
06.24.35.61.87
pascale.pradel@apave.com</v>
      </c>
      <c r="V9" s="64" t="s">
        <v>73</v>
      </c>
      <c r="W9" s="64" t="s">
        <v>74</v>
      </c>
      <c r="X9" s="64" t="s">
        <v>75</v>
      </c>
      <c r="Y9" s="94" t="s">
        <v>76</v>
      </c>
      <c r="Z9" s="94" t="s">
        <v>77</v>
      </c>
      <c r="AA9" s="64" t="s">
        <v>1413</v>
      </c>
      <c r="AB9" s="64" t="s">
        <v>93</v>
      </c>
      <c r="AE9" s="64" t="s">
        <v>101</v>
      </c>
      <c r="AF9" s="64" t="s">
        <v>43</v>
      </c>
      <c r="AG9" s="64" t="s">
        <v>94</v>
      </c>
      <c r="AH9" s="64" t="s">
        <v>82</v>
      </c>
      <c r="AI9" s="92" t="s">
        <v>95</v>
      </c>
      <c r="AJ9" s="64" t="s">
        <v>80</v>
      </c>
      <c r="AK9" s="64" t="s">
        <v>81</v>
      </c>
      <c r="AL9" s="64" t="s">
        <v>96</v>
      </c>
      <c r="AR9" s="64" t="s">
        <v>48</v>
      </c>
      <c r="BE9" s="64" t="s">
        <v>123</v>
      </c>
      <c r="BF9" s="64" t="str">
        <f t="shared" si="3"/>
        <v>01 Ain
03 Allier
07 Ardèche
15 Cantal
26 Drôme
38 Isère
42 Loire
43 Haute-Loire
63 Puy-de-Dôme
69 Rhône
73 Savoie
74 Haute-Savoie</v>
      </c>
      <c r="BG9" s="64" t="s">
        <v>1527</v>
      </c>
      <c r="BH9" s="64" t="s">
        <v>48</v>
      </c>
      <c r="BK9" s="64" t="s">
        <v>48</v>
      </c>
      <c r="BR9" s="64" t="s">
        <v>49</v>
      </c>
      <c r="BS9" s="64" t="s">
        <v>84</v>
      </c>
      <c r="BT9" s="64" t="s">
        <v>84</v>
      </c>
      <c r="BW9" s="64" t="s">
        <v>52</v>
      </c>
      <c r="BY9" s="64" t="s">
        <v>53</v>
      </c>
      <c r="CA9" s="64" t="s">
        <v>124</v>
      </c>
      <c r="CB9" s="64" t="s">
        <v>98</v>
      </c>
      <c r="CC9" s="64" t="s">
        <v>99</v>
      </c>
      <c r="CD9" s="64" t="s">
        <v>100</v>
      </c>
      <c r="CK9" s="64" t="s">
        <v>54</v>
      </c>
      <c r="CL9" s="64" t="s">
        <v>48</v>
      </c>
      <c r="CM9" s="64" t="s">
        <v>56</v>
      </c>
      <c r="CN9" s="64" t="s">
        <v>85</v>
      </c>
      <c r="CP9" s="64" t="s">
        <v>43</v>
      </c>
      <c r="HT9" s="65"/>
      <c r="HU9" s="65"/>
      <c r="HV9" s="65"/>
      <c r="HW9" s="65"/>
      <c r="HX9" s="65"/>
      <c r="HY9" s="65"/>
      <c r="HZ9" s="65"/>
      <c r="IA9" s="65"/>
      <c r="IB9" s="65"/>
      <c r="IC9" s="65"/>
      <c r="ID9" s="65"/>
      <c r="IE9" s="65"/>
      <c r="IF9" s="65"/>
      <c r="IG9" s="65"/>
      <c r="IH9" s="65"/>
    </row>
    <row r="10" spans="1:262" s="64" customFormat="1" ht="316.8" x14ac:dyDescent="0.3">
      <c r="A10" s="64" t="s">
        <v>1498</v>
      </c>
      <c r="B10" s="64" t="s">
        <v>1523</v>
      </c>
      <c r="C10" s="64" t="s">
        <v>1409</v>
      </c>
      <c r="D10" s="64" t="s">
        <v>125</v>
      </c>
      <c r="E10" s="64" t="str">
        <f t="shared" si="0"/>
        <v>Renaud DEWAELE 
renaud.dewaele@apave.com</v>
      </c>
      <c r="F10" s="64" t="s">
        <v>61</v>
      </c>
      <c r="G10" s="64" t="s">
        <v>62</v>
      </c>
      <c r="H10" s="64" t="s">
        <v>63</v>
      </c>
      <c r="I10" s="82" t="str">
        <f>J10&amp;CHAR(10)&amp;K10&amp;CHAR(10)&amp;L10&amp;" "&amp;M10&amp;CHAR(10)&amp;Adherents_RIPA[[#This Row],[Téléphone (standard)]]</f>
        <v>8 rue Jean Jacques Vernazza
ZAC Saumaty-Seon
13322 MARSEILLE Cedex 16
04-96-15-23-72
06-29-81-35-97
06-24-35-61-87</v>
      </c>
      <c r="J10" s="64" t="s">
        <v>126</v>
      </c>
      <c r="K10" s="64" t="s">
        <v>127</v>
      </c>
      <c r="L10" s="64" t="s">
        <v>128</v>
      </c>
      <c r="M10" s="64" t="s">
        <v>129</v>
      </c>
      <c r="N10" s="64" t="s">
        <v>1867</v>
      </c>
      <c r="O10" s="64" t="str">
        <f t="shared" si="1"/>
        <v>Nicolas GAUTHEY 
04.99.74.28.81
06.29.81.35.97
nicolas.gauthey@apave.com</v>
      </c>
      <c r="P10" s="64" t="s">
        <v>68</v>
      </c>
      <c r="Q10" s="94" t="s">
        <v>69</v>
      </c>
      <c r="R10" s="94" t="s">
        <v>70</v>
      </c>
      <c r="S10" s="93" t="s">
        <v>71</v>
      </c>
      <c r="T10" s="64" t="s">
        <v>72</v>
      </c>
      <c r="U10" s="64" t="str">
        <f t="shared" si="2"/>
        <v>Pascale PRADEL 
02.35.59.41.26
06.24.35.61.87
pascale.pradel@apave.com</v>
      </c>
      <c r="V10" s="64" t="s">
        <v>73</v>
      </c>
      <c r="W10" s="64" t="s">
        <v>74</v>
      </c>
      <c r="X10" s="64" t="s">
        <v>75</v>
      </c>
      <c r="Y10" s="94" t="s">
        <v>76</v>
      </c>
      <c r="Z10" s="94" t="s">
        <v>77</v>
      </c>
      <c r="AA10" s="64" t="s">
        <v>1413</v>
      </c>
      <c r="AB10" s="64" t="s">
        <v>93</v>
      </c>
      <c r="AD10" s="93"/>
      <c r="AE10" s="64" t="s">
        <v>101</v>
      </c>
      <c r="AF10" s="94" t="s">
        <v>43</v>
      </c>
      <c r="AG10" s="93" t="s">
        <v>94</v>
      </c>
      <c r="AH10" s="64" t="s">
        <v>82</v>
      </c>
      <c r="AI10" s="92" t="s">
        <v>95</v>
      </c>
      <c r="AJ10" s="93" t="s">
        <v>80</v>
      </c>
      <c r="AK10" s="64" t="s">
        <v>81</v>
      </c>
      <c r="AL10" s="64" t="s">
        <v>96</v>
      </c>
      <c r="AR10" s="64" t="s">
        <v>48</v>
      </c>
      <c r="BE10" s="64" t="s">
        <v>130</v>
      </c>
      <c r="BF10" s="64" t="str">
        <f t="shared" si="3"/>
        <v>04 Alpes-de-Haute-Provence
05 Hautes-Alpes
06 Alpes-Maritimes
2A Corse-du-Sud
2B Haute-Corse
13 Bouches-du-Rhône
83 Var
84 Vaucluse</v>
      </c>
      <c r="BG10" s="64" t="s">
        <v>1528</v>
      </c>
      <c r="BH10" s="64" t="s">
        <v>48</v>
      </c>
      <c r="BK10" s="64" t="s">
        <v>48</v>
      </c>
      <c r="BR10" s="64" t="s">
        <v>49</v>
      </c>
      <c r="BS10" s="64" t="s">
        <v>84</v>
      </c>
      <c r="BT10" s="64" t="s">
        <v>84</v>
      </c>
      <c r="BW10" s="64" t="s">
        <v>52</v>
      </c>
      <c r="BY10" s="64" t="s">
        <v>53</v>
      </c>
      <c r="CA10" s="64" t="s">
        <v>86</v>
      </c>
      <c r="CB10" s="64" t="s">
        <v>98</v>
      </c>
      <c r="CC10" s="64" t="s">
        <v>99</v>
      </c>
      <c r="CD10" s="64" t="s">
        <v>100</v>
      </c>
      <c r="CK10" s="64" t="s">
        <v>54</v>
      </c>
      <c r="CL10" s="64" t="s">
        <v>48</v>
      </c>
      <c r="CM10" s="64" t="s">
        <v>56</v>
      </c>
      <c r="CN10" s="64" t="s">
        <v>85</v>
      </c>
      <c r="CP10" s="64" t="s">
        <v>43</v>
      </c>
      <c r="HT10" s="65"/>
      <c r="HU10" s="65"/>
      <c r="HV10" s="65"/>
      <c r="HW10" s="65"/>
      <c r="HX10" s="65"/>
      <c r="HY10" s="65"/>
      <c r="HZ10" s="65"/>
      <c r="IA10" s="65"/>
      <c r="IB10" s="65"/>
      <c r="IC10" s="65"/>
      <c r="ID10" s="65"/>
      <c r="IE10" s="65"/>
      <c r="IF10" s="65"/>
      <c r="IG10" s="65"/>
      <c r="IH10" s="65"/>
    </row>
    <row r="11" spans="1:262" s="64" customFormat="1" ht="316.8" x14ac:dyDescent="0.3">
      <c r="A11" s="64" t="s">
        <v>1498</v>
      </c>
      <c r="B11" s="64" t="s">
        <v>1523</v>
      </c>
      <c r="C11" s="64" t="s">
        <v>1409</v>
      </c>
      <c r="D11" s="64" t="s">
        <v>131</v>
      </c>
      <c r="E11" s="64" t="str">
        <f t="shared" si="0"/>
        <v>Renaud DEWAELE 
renaud.dewaele@apave.com</v>
      </c>
      <c r="F11" s="64" t="s">
        <v>61</v>
      </c>
      <c r="G11" s="64" t="s">
        <v>62</v>
      </c>
      <c r="H11" s="64" t="s">
        <v>63</v>
      </c>
      <c r="I11" s="82" t="str">
        <f>J11&amp;CHAR(10)&amp;K11&amp;CHAR(10)&amp;L11&amp;" "&amp;M11&amp;CHAR(10)&amp;Adherents_RIPA[[#This Row],[Téléphone (standard)]]</f>
        <v>2 rue Thiers
BP 1347
68056 MULHOUSE Cedex
03-88-20-02-53
06-29-81-35-97
06-24-35-61-87</v>
      </c>
      <c r="J11" s="64" t="s">
        <v>132</v>
      </c>
      <c r="K11" s="64" t="s">
        <v>133</v>
      </c>
      <c r="L11" s="64" t="s">
        <v>134</v>
      </c>
      <c r="M11" s="64" t="s">
        <v>135</v>
      </c>
      <c r="N11" s="64" t="s">
        <v>1868</v>
      </c>
      <c r="O11" s="64" t="str">
        <f t="shared" si="1"/>
        <v>Nicolas GAUTHEY 
04.99.74.28.81
06.29.81.35.97
nicolas.gauthey@apave.com</v>
      </c>
      <c r="P11" s="64" t="s">
        <v>68</v>
      </c>
      <c r="Q11" s="94" t="s">
        <v>69</v>
      </c>
      <c r="R11" s="94" t="s">
        <v>70</v>
      </c>
      <c r="S11" s="64" t="s">
        <v>71</v>
      </c>
      <c r="T11" s="64" t="s">
        <v>72</v>
      </c>
      <c r="U11" s="64" t="str">
        <f t="shared" si="2"/>
        <v>Pascale PRADEL 
02.35.59.41.26
06.24.35.61.87
pascale.pradel@apave.com</v>
      </c>
      <c r="V11" s="64" t="s">
        <v>73</v>
      </c>
      <c r="W11" s="64" t="s">
        <v>74</v>
      </c>
      <c r="X11" s="64" t="s">
        <v>75</v>
      </c>
      <c r="Y11" s="94" t="s">
        <v>76</v>
      </c>
      <c r="Z11" s="94" t="s">
        <v>77</v>
      </c>
      <c r="AA11" s="64" t="s">
        <v>1413</v>
      </c>
      <c r="AB11" s="64" t="s">
        <v>93</v>
      </c>
      <c r="AE11" s="64" t="s">
        <v>101</v>
      </c>
      <c r="AF11" s="64" t="s">
        <v>43</v>
      </c>
      <c r="AG11" s="64" t="s">
        <v>94</v>
      </c>
      <c r="AH11" s="64" t="s">
        <v>82</v>
      </c>
      <c r="AI11" s="92" t="s">
        <v>95</v>
      </c>
      <c r="AJ11" s="64" t="s">
        <v>80</v>
      </c>
      <c r="AK11" s="64" t="s">
        <v>81</v>
      </c>
      <c r="AL11" s="64" t="s">
        <v>96</v>
      </c>
      <c r="AR11" s="64" t="s">
        <v>48</v>
      </c>
      <c r="BE11" s="64" t="s">
        <v>136</v>
      </c>
      <c r="BF11" s="64" t="str">
        <f t="shared" si="3"/>
        <v>25 Doubs
54 Meurthe-et-Moselle
57 Moselle
67 Bas-Rhin
68 Haut-Rhin
70 Haute-Saône
88 Vosges
90 Territoire de Belfort</v>
      </c>
      <c r="BG11" s="64" t="s">
        <v>1529</v>
      </c>
      <c r="BH11" s="64" t="s">
        <v>48</v>
      </c>
      <c r="BK11" s="64" t="s">
        <v>48</v>
      </c>
      <c r="BR11" s="64" t="s">
        <v>49</v>
      </c>
      <c r="BS11" s="64" t="s">
        <v>84</v>
      </c>
      <c r="BT11" s="64" t="s">
        <v>84</v>
      </c>
      <c r="BW11" s="64" t="s">
        <v>52</v>
      </c>
      <c r="BY11" s="64" t="s">
        <v>53</v>
      </c>
      <c r="CA11" s="64" t="s">
        <v>86</v>
      </c>
      <c r="CB11" s="64" t="s">
        <v>98</v>
      </c>
      <c r="CC11" s="64" t="s">
        <v>99</v>
      </c>
      <c r="CD11" s="64" t="s">
        <v>100</v>
      </c>
      <c r="CK11" s="64" t="s">
        <v>54</v>
      </c>
      <c r="CL11" s="64" t="s">
        <v>48</v>
      </c>
      <c r="CM11" s="64" t="s">
        <v>56</v>
      </c>
      <c r="CN11" s="64" t="s">
        <v>85</v>
      </c>
      <c r="CP11" s="64" t="s">
        <v>43</v>
      </c>
      <c r="HT11" s="65"/>
      <c r="HU11" s="65"/>
      <c r="HV11" s="65"/>
      <c r="HW11" s="65"/>
      <c r="HX11" s="65"/>
      <c r="HY11" s="65"/>
      <c r="HZ11" s="65"/>
      <c r="IA11" s="65"/>
      <c r="IB11" s="65"/>
      <c r="IC11" s="65"/>
      <c r="ID11" s="65"/>
      <c r="IE11" s="65"/>
      <c r="IF11" s="65"/>
      <c r="IG11" s="65"/>
      <c r="IH11" s="65"/>
    </row>
    <row r="12" spans="1:262" s="64" customFormat="1" ht="316.8" x14ac:dyDescent="0.3">
      <c r="A12" s="64" t="s">
        <v>1498</v>
      </c>
      <c r="B12" s="64" t="s">
        <v>1523</v>
      </c>
      <c r="C12" s="64" t="s">
        <v>1409</v>
      </c>
      <c r="D12" s="64" t="s">
        <v>137</v>
      </c>
      <c r="E12" s="64" t="str">
        <f t="shared" si="0"/>
        <v>Renaud DEWAELE 
renaud.dewaele@apave.com</v>
      </c>
      <c r="F12" s="64" t="s">
        <v>61</v>
      </c>
      <c r="G12" s="64" t="s">
        <v>62</v>
      </c>
      <c r="H12" s="64" t="s">
        <v>63</v>
      </c>
      <c r="I12" s="82" t="str">
        <f>J12&amp;CHAR(10)&amp;K12&amp;CHAR(10)&amp;L12&amp;" "&amp;M12&amp;CHAR(10)&amp;Adherents_RIPA[[#This Row],[Téléphone (standard)]]</f>
        <v>5 rue de la Johardière
CS 20289
44803 SAINT HERBLAIN Cedex
02-40-38-80-00
06-29-81-35-97
06-24-35-61-87</v>
      </c>
      <c r="J12" s="64" t="s">
        <v>138</v>
      </c>
      <c r="K12" s="64" t="s">
        <v>139</v>
      </c>
      <c r="L12" s="64" t="s">
        <v>140</v>
      </c>
      <c r="M12" s="64" t="s">
        <v>141</v>
      </c>
      <c r="N12" s="64" t="s">
        <v>1869</v>
      </c>
      <c r="O12" s="64" t="str">
        <f t="shared" si="1"/>
        <v>Nicolas GAUTHEY 
04.99.74.28.81
06.29.81.35.97
nicolas.gauthey@apave.com</v>
      </c>
      <c r="P12" s="64" t="s">
        <v>68</v>
      </c>
      <c r="Q12" s="94" t="s">
        <v>69</v>
      </c>
      <c r="R12" s="94" t="s">
        <v>70</v>
      </c>
      <c r="S12" s="93" t="s">
        <v>71</v>
      </c>
      <c r="T12" s="64" t="s">
        <v>72</v>
      </c>
      <c r="U12" s="64" t="str">
        <f t="shared" si="2"/>
        <v>Pascale PRADEL 
02.35.59.41.26
06.24.35.61.87
pascale.pradel@apave.com</v>
      </c>
      <c r="V12" s="64" t="s">
        <v>73</v>
      </c>
      <c r="W12" s="64" t="s">
        <v>74</v>
      </c>
      <c r="X12" s="64" t="s">
        <v>75</v>
      </c>
      <c r="Y12" s="94" t="s">
        <v>76</v>
      </c>
      <c r="Z12" s="94" t="s">
        <v>77</v>
      </c>
      <c r="AA12" s="64" t="s">
        <v>1413</v>
      </c>
      <c r="AB12" s="64" t="s">
        <v>93</v>
      </c>
      <c r="AD12" s="93"/>
      <c r="AE12" s="64" t="s">
        <v>101</v>
      </c>
      <c r="AF12" s="94" t="s">
        <v>43</v>
      </c>
      <c r="AG12" s="93" t="s">
        <v>94</v>
      </c>
      <c r="AH12" s="64" t="s">
        <v>82</v>
      </c>
      <c r="AI12" s="92" t="s">
        <v>142</v>
      </c>
      <c r="AJ12" s="93" t="s">
        <v>80</v>
      </c>
      <c r="AK12" s="64" t="s">
        <v>81</v>
      </c>
      <c r="AL12" s="64" t="s">
        <v>96</v>
      </c>
      <c r="AR12" s="64" t="s">
        <v>48</v>
      </c>
      <c r="BE12" s="64" t="s">
        <v>143</v>
      </c>
      <c r="BF12" s="64" t="str">
        <f t="shared" si="3"/>
        <v>37 Indre-et-Loire
44 Loire-Atlantique
49 Maine-et-Loire
86 Vienne
85 Vendée
79 Deux-Sèvres</v>
      </c>
      <c r="BG12" s="64" t="s">
        <v>1530</v>
      </c>
      <c r="BH12" s="64" t="s">
        <v>48</v>
      </c>
      <c r="BK12" s="64" t="s">
        <v>48</v>
      </c>
      <c r="BR12" s="64" t="s">
        <v>49</v>
      </c>
      <c r="BS12" s="64" t="s">
        <v>84</v>
      </c>
      <c r="BT12" s="64" t="s">
        <v>84</v>
      </c>
      <c r="BW12" s="64" t="s">
        <v>52</v>
      </c>
      <c r="BY12" s="64" t="s">
        <v>53</v>
      </c>
      <c r="CA12" s="64" t="s">
        <v>86</v>
      </c>
      <c r="CB12" s="64" t="s">
        <v>98</v>
      </c>
      <c r="CC12" s="64" t="s">
        <v>99</v>
      </c>
      <c r="CD12" s="64" t="s">
        <v>100</v>
      </c>
      <c r="CK12" s="64" t="s">
        <v>54</v>
      </c>
      <c r="CL12" s="64" t="s">
        <v>48</v>
      </c>
      <c r="CM12" s="64" t="s">
        <v>56</v>
      </c>
      <c r="CN12" s="64" t="s">
        <v>85</v>
      </c>
      <c r="CP12" s="64" t="s">
        <v>43</v>
      </c>
      <c r="HT12" s="65"/>
      <c r="HU12" s="65"/>
      <c r="HV12" s="65"/>
      <c r="HW12" s="65"/>
      <c r="HX12" s="65"/>
      <c r="HY12" s="65"/>
      <c r="HZ12" s="65"/>
      <c r="IA12" s="65"/>
      <c r="IB12" s="65"/>
      <c r="IC12" s="65"/>
      <c r="ID12" s="65"/>
      <c r="IE12" s="65"/>
      <c r="IF12" s="65"/>
      <c r="IG12" s="65"/>
      <c r="IH12" s="65"/>
    </row>
    <row r="13" spans="1:262" s="64" customFormat="1" ht="316.8" x14ac:dyDescent="0.3">
      <c r="A13" s="64" t="s">
        <v>1498</v>
      </c>
      <c r="B13" s="64" t="s">
        <v>1525</v>
      </c>
      <c r="C13" s="64" t="s">
        <v>1264</v>
      </c>
      <c r="D13" s="64" t="s">
        <v>144</v>
      </c>
      <c r="E13" s="64" t="str">
        <f t="shared" si="0"/>
        <v>Renaud DEWAELE 
renaud.dewaele@apave.com</v>
      </c>
      <c r="F13" s="64" t="s">
        <v>61</v>
      </c>
      <c r="G13" s="64" t="s">
        <v>62</v>
      </c>
      <c r="H13" s="64" t="s">
        <v>63</v>
      </c>
      <c r="I13" s="82" t="str">
        <f>J13&amp;CHAR(10)&amp;K13&amp;CHAR(10)&amp;L13&amp;" "&amp;M13&amp;CHAR(10)&amp;Adherents_RIPA[[#This Row],[Téléphone (standard)]]</f>
        <v>8 boulevard du trieux
ZAC des touches
35740 PACE
02-99-14-71-60
06-29-81-35-97
06-24-35-61-87</v>
      </c>
      <c r="J13" s="64" t="s">
        <v>145</v>
      </c>
      <c r="K13" s="64" t="s">
        <v>146</v>
      </c>
      <c r="L13" s="64" t="s">
        <v>147</v>
      </c>
      <c r="M13" s="64" t="s">
        <v>148</v>
      </c>
      <c r="N13" s="64" t="s">
        <v>1870</v>
      </c>
      <c r="O13" s="64" t="str">
        <f t="shared" si="1"/>
        <v>Nicolas GAUTHEY 
04.99.74.28.81
06.29.81.35.97
nicolas.gauthey@apave.com</v>
      </c>
      <c r="P13" s="64" t="s">
        <v>68</v>
      </c>
      <c r="Q13" s="94" t="s">
        <v>69</v>
      </c>
      <c r="R13" s="94" t="s">
        <v>70</v>
      </c>
      <c r="S13" s="64" t="s">
        <v>71</v>
      </c>
      <c r="T13" s="64" t="s">
        <v>72</v>
      </c>
      <c r="U13" s="64" t="str">
        <f t="shared" si="2"/>
        <v>Pascale PRADEL 
02.35.59.41.26
06.24.35.61.87
pascale.pradel@apave.com</v>
      </c>
      <c r="V13" s="64" t="s">
        <v>73</v>
      </c>
      <c r="W13" s="64" t="s">
        <v>74</v>
      </c>
      <c r="X13" s="64" t="s">
        <v>75</v>
      </c>
      <c r="Y13" s="94" t="s">
        <v>76</v>
      </c>
      <c r="Z13" s="94" t="s">
        <v>77</v>
      </c>
      <c r="AA13" s="64" t="s">
        <v>1416</v>
      </c>
      <c r="AB13" s="64" t="s">
        <v>149</v>
      </c>
      <c r="AE13" s="64" t="s">
        <v>151</v>
      </c>
      <c r="AF13" s="64" t="s">
        <v>43</v>
      </c>
      <c r="AG13" s="64" t="s">
        <v>94</v>
      </c>
      <c r="AH13" s="64" t="s">
        <v>82</v>
      </c>
      <c r="AI13" s="92" t="s">
        <v>95</v>
      </c>
      <c r="AJ13" s="64" t="s">
        <v>80</v>
      </c>
      <c r="AK13" s="64" t="s">
        <v>81</v>
      </c>
      <c r="AL13" s="64" t="s">
        <v>96</v>
      </c>
      <c r="AR13" s="64" t="s">
        <v>48</v>
      </c>
      <c r="BE13" s="64" t="s">
        <v>150</v>
      </c>
      <c r="BF13" s="64" t="str">
        <f t="shared" si="3"/>
        <v>22 Côtes d'Armor
29 Finistère
35 Ille-et-Vilaine
53 Mayenne
56 Morbihan
72 Sarthe</v>
      </c>
      <c r="BG13" s="64" t="s">
        <v>1531</v>
      </c>
      <c r="BH13" s="64" t="s">
        <v>48</v>
      </c>
      <c r="BK13" s="64" t="s">
        <v>48</v>
      </c>
      <c r="BR13" s="64" t="s">
        <v>49</v>
      </c>
      <c r="BS13" s="64" t="s">
        <v>84</v>
      </c>
      <c r="BT13" s="64" t="s">
        <v>84</v>
      </c>
      <c r="BW13" s="64" t="s">
        <v>52</v>
      </c>
      <c r="BY13" s="64" t="s">
        <v>53</v>
      </c>
      <c r="CA13" s="64" t="s">
        <v>86</v>
      </c>
      <c r="CB13" s="64" t="s">
        <v>98</v>
      </c>
      <c r="CC13" s="64" t="s">
        <v>99</v>
      </c>
      <c r="CD13" s="64" t="s">
        <v>100</v>
      </c>
      <c r="CK13" s="64" t="s">
        <v>54</v>
      </c>
      <c r="CL13" s="64" t="s">
        <v>48</v>
      </c>
      <c r="CM13" s="64" t="s">
        <v>56</v>
      </c>
      <c r="CN13" s="64" t="s">
        <v>85</v>
      </c>
      <c r="CP13" s="64" t="s">
        <v>43</v>
      </c>
      <c r="HT13" s="65"/>
      <c r="HU13" s="65"/>
      <c r="HV13" s="65"/>
      <c r="HW13" s="65"/>
      <c r="HX13" s="65"/>
      <c r="HY13" s="65"/>
      <c r="HZ13" s="65"/>
      <c r="IA13" s="65"/>
      <c r="IB13" s="65"/>
      <c r="IC13" s="65"/>
      <c r="ID13" s="65"/>
      <c r="IE13" s="65"/>
      <c r="IF13" s="65"/>
      <c r="IG13" s="65"/>
      <c r="IH13" s="65"/>
    </row>
    <row r="14" spans="1:262" s="64" customFormat="1" ht="316.8" x14ac:dyDescent="0.3">
      <c r="A14" s="64" t="s">
        <v>1498</v>
      </c>
      <c r="B14" s="64" t="s">
        <v>1523</v>
      </c>
      <c r="C14" s="64" t="s">
        <v>1409</v>
      </c>
      <c r="D14" s="64" t="s">
        <v>152</v>
      </c>
      <c r="E14" s="64" t="str">
        <f t="shared" si="0"/>
        <v>Renaud DEWAELE 
renaud.dewaele@apave.com</v>
      </c>
      <c r="F14" s="64" t="s">
        <v>61</v>
      </c>
      <c r="G14" s="64" t="s">
        <v>62</v>
      </c>
      <c r="H14" s="64" t="s">
        <v>63</v>
      </c>
      <c r="I14" s="82" t="str">
        <f>J14&amp;CHAR(10)&amp;K14&amp;CHAR(10)&amp;L14&amp;" "&amp;M14&amp;CHAR(10)&amp;Adherents_RIPA[[#This Row],[Téléphone (standard)]]</f>
        <v>2 bis rue des Mouettes - BP 98
76132 MONT SAINT AIGNAN Cedex
02-35-52-60-60
06-29-81-35-97
06-24-35-61-87</v>
      </c>
      <c r="J14" s="64" t="s">
        <v>153</v>
      </c>
      <c r="L14" s="64" t="s">
        <v>154</v>
      </c>
      <c r="M14" s="64" t="s">
        <v>155</v>
      </c>
      <c r="N14" s="64" t="s">
        <v>1871</v>
      </c>
      <c r="O14" s="64" t="str">
        <f t="shared" si="1"/>
        <v>Nicolas GAUTHEY 
04.99.74.28.81
06.29.81.35.97
nicolas.gauthey@apave.com</v>
      </c>
      <c r="P14" s="64" t="s">
        <v>68</v>
      </c>
      <c r="Q14" s="94" t="s">
        <v>69</v>
      </c>
      <c r="R14" s="94" t="s">
        <v>70</v>
      </c>
      <c r="S14" s="93" t="s">
        <v>71</v>
      </c>
      <c r="T14" s="64" t="s">
        <v>72</v>
      </c>
      <c r="U14" s="64" t="str">
        <f t="shared" si="2"/>
        <v>Pascale PRADEL 
02.35.59.41.26
06.24.35.61.87
pascale.pradel@apave.com</v>
      </c>
      <c r="V14" s="64" t="s">
        <v>73</v>
      </c>
      <c r="W14" s="64" t="s">
        <v>74</v>
      </c>
      <c r="X14" s="64" t="s">
        <v>75</v>
      </c>
      <c r="Y14" s="94" t="s">
        <v>76</v>
      </c>
      <c r="Z14" s="94" t="s">
        <v>77</v>
      </c>
      <c r="AA14" s="64" t="s">
        <v>1413</v>
      </c>
      <c r="AB14" s="64" t="s">
        <v>93</v>
      </c>
      <c r="AD14" s="93"/>
      <c r="AE14" s="64" t="s">
        <v>101</v>
      </c>
      <c r="AF14" s="94" t="s">
        <v>43</v>
      </c>
      <c r="AG14" s="93" t="s">
        <v>94</v>
      </c>
      <c r="AH14" s="64" t="s">
        <v>82</v>
      </c>
      <c r="AI14" s="92" t="s">
        <v>156</v>
      </c>
      <c r="AJ14" s="93" t="s">
        <v>80</v>
      </c>
      <c r="AK14" s="64" t="s">
        <v>81</v>
      </c>
      <c r="AL14" s="64" t="s">
        <v>96</v>
      </c>
      <c r="AR14" s="64" t="s">
        <v>48</v>
      </c>
      <c r="BE14" s="64" t="s">
        <v>157</v>
      </c>
      <c r="BF14" s="64" t="str">
        <f t="shared" si="3"/>
        <v>14 Calvados
27 Eure
50 Manche
61 Orne
76 Seine-Maritime</v>
      </c>
      <c r="BG14" s="64" t="s">
        <v>1308</v>
      </c>
      <c r="BH14" s="64" t="s">
        <v>48</v>
      </c>
      <c r="BK14" s="64" t="s">
        <v>48</v>
      </c>
      <c r="BR14" s="64" t="s">
        <v>49</v>
      </c>
      <c r="BS14" s="64" t="s">
        <v>84</v>
      </c>
      <c r="BT14" s="64" t="s">
        <v>84</v>
      </c>
      <c r="BW14" s="64" t="s">
        <v>52</v>
      </c>
      <c r="BY14" s="64" t="s">
        <v>53</v>
      </c>
      <c r="CA14" s="64" t="s">
        <v>86</v>
      </c>
      <c r="CB14" s="64" t="s">
        <v>98</v>
      </c>
      <c r="CC14" s="64" t="s">
        <v>99</v>
      </c>
      <c r="CD14" s="64" t="s">
        <v>100</v>
      </c>
      <c r="CK14" s="64" t="s">
        <v>54</v>
      </c>
      <c r="CL14" s="64" t="s">
        <v>48</v>
      </c>
      <c r="CM14" s="64" t="s">
        <v>56</v>
      </c>
      <c r="CN14" s="64" t="s">
        <v>85</v>
      </c>
      <c r="CP14" s="64" t="s">
        <v>43</v>
      </c>
      <c r="HT14" s="65"/>
      <c r="HU14" s="65"/>
      <c r="HV14" s="65"/>
      <c r="HW14" s="65"/>
      <c r="HX14" s="65"/>
      <c r="HY14" s="65"/>
      <c r="HZ14" s="65"/>
      <c r="IA14" s="65"/>
      <c r="IB14" s="65"/>
      <c r="IC14" s="65"/>
      <c r="ID14" s="65"/>
      <c r="IE14" s="65"/>
      <c r="IF14" s="65"/>
      <c r="IG14" s="65"/>
      <c r="IH14" s="65"/>
    </row>
    <row r="15" spans="1:262" s="64" customFormat="1" ht="316.8" x14ac:dyDescent="0.3">
      <c r="A15" s="64" t="s">
        <v>1498</v>
      </c>
      <c r="B15" s="64" t="s">
        <v>1523</v>
      </c>
      <c r="C15" s="64" t="s">
        <v>1409</v>
      </c>
      <c r="D15" s="64" t="s">
        <v>158</v>
      </c>
      <c r="E15" s="64" t="str">
        <f t="shared" si="0"/>
        <v>Renaud DEWAELE 
renaud.dewaele@apave.com</v>
      </c>
      <c r="F15" s="64" t="s">
        <v>61</v>
      </c>
      <c r="G15" s="64" t="s">
        <v>62</v>
      </c>
      <c r="H15" s="64" t="s">
        <v>63</v>
      </c>
      <c r="I15" s="82" t="str">
        <f>J15&amp;CHAR(10)&amp;K15&amp;CHAR(10)&amp;L15&amp;" "&amp;M15&amp;CHAR(10)&amp;Adherents_RIPA[[#This Row],[Téléphone (standard)]]</f>
        <v>84 rue Charles Michels
93284 SAINT-DENIS Cedex
01-82-30-11-11
06-29-81-35-97
06-24-35-61-87</v>
      </c>
      <c r="J15" s="64" t="s">
        <v>159</v>
      </c>
      <c r="L15" s="64" t="s">
        <v>160</v>
      </c>
      <c r="M15" s="64" t="s">
        <v>161</v>
      </c>
      <c r="N15" s="64" t="s">
        <v>1872</v>
      </c>
      <c r="O15" s="64" t="str">
        <f t="shared" si="1"/>
        <v>Nicolas GAUTHEY 
04.99.74.28.81
06.29.81.35.97
nicolas.gauthey@apave.com</v>
      </c>
      <c r="P15" s="64" t="s">
        <v>68</v>
      </c>
      <c r="Q15" s="94" t="s">
        <v>69</v>
      </c>
      <c r="R15" s="94" t="s">
        <v>70</v>
      </c>
      <c r="S15" s="64" t="s">
        <v>71</v>
      </c>
      <c r="T15" s="64" t="s">
        <v>72</v>
      </c>
      <c r="U15" s="64" t="str">
        <f t="shared" si="2"/>
        <v>Pascale PRADEL 
02.35.59.41.26
06.24.35.61.87
pascale.pradel@apave.com</v>
      </c>
      <c r="V15" s="64" t="s">
        <v>73</v>
      </c>
      <c r="W15" s="64" t="s">
        <v>74</v>
      </c>
      <c r="X15" s="64" t="s">
        <v>75</v>
      </c>
      <c r="Y15" s="94" t="s">
        <v>76</v>
      </c>
      <c r="Z15" s="94" t="s">
        <v>77</v>
      </c>
      <c r="AA15" s="64" t="s">
        <v>1413</v>
      </c>
      <c r="AB15" s="64" t="s">
        <v>93</v>
      </c>
      <c r="AE15" s="64" t="s">
        <v>101</v>
      </c>
      <c r="AF15" s="64" t="s">
        <v>43</v>
      </c>
      <c r="AG15" s="64" t="s">
        <v>94</v>
      </c>
      <c r="AH15" s="64" t="s">
        <v>82</v>
      </c>
      <c r="AI15" s="92" t="s">
        <v>95</v>
      </c>
      <c r="AJ15" s="64" t="s">
        <v>80</v>
      </c>
      <c r="AK15" s="64" t="s">
        <v>81</v>
      </c>
      <c r="AL15" s="64" t="s">
        <v>96</v>
      </c>
      <c r="AR15" s="64" t="s">
        <v>48</v>
      </c>
      <c r="BE15" s="64" t="s">
        <v>162</v>
      </c>
      <c r="BF15" s="64" t="str">
        <f t="shared" si="3"/>
        <v>75 Paris
77 Seine-et-Marne
78 Yvelines
91 Essonne
92 Hauts-de-Seine
93 Seine-St-Denis
94 Val-de-Marne
95 Val-D'Oise
10 Aube
51 Marne
52 Haute-Marne
08 Ardennes
55 Meuse</v>
      </c>
      <c r="BG15" s="64" t="s">
        <v>1532</v>
      </c>
      <c r="BH15" s="64" t="s">
        <v>48</v>
      </c>
      <c r="BK15" s="64" t="s">
        <v>48</v>
      </c>
      <c r="BR15" s="64" t="s">
        <v>49</v>
      </c>
      <c r="BS15" s="64" t="s">
        <v>84</v>
      </c>
      <c r="BT15" s="64" t="s">
        <v>84</v>
      </c>
      <c r="BW15" s="64" t="s">
        <v>52</v>
      </c>
      <c r="BY15" s="64" t="s">
        <v>53</v>
      </c>
      <c r="CA15" s="64" t="s">
        <v>86</v>
      </c>
      <c r="CB15" s="64" t="s">
        <v>98</v>
      </c>
      <c r="CC15" s="64" t="s">
        <v>99</v>
      </c>
      <c r="CD15" s="64" t="s">
        <v>100</v>
      </c>
      <c r="CK15" s="64" t="s">
        <v>54</v>
      </c>
      <c r="CL15" s="64" t="s">
        <v>48</v>
      </c>
      <c r="CM15" s="64" t="s">
        <v>56</v>
      </c>
      <c r="CN15" s="64" t="s">
        <v>85</v>
      </c>
      <c r="CP15" s="64" t="s">
        <v>43</v>
      </c>
      <c r="HT15" s="65"/>
      <c r="HU15" s="65"/>
      <c r="HV15" s="65"/>
      <c r="HW15" s="65"/>
      <c r="HX15" s="65"/>
      <c r="HY15" s="65"/>
      <c r="HZ15" s="65"/>
      <c r="IA15" s="65"/>
      <c r="IB15" s="65"/>
      <c r="IC15" s="65"/>
      <c r="ID15" s="65"/>
      <c r="IE15" s="65"/>
      <c r="IF15" s="65"/>
      <c r="IG15" s="65"/>
      <c r="IH15" s="65"/>
    </row>
    <row r="16" spans="1:262" s="64" customFormat="1" ht="316.8" x14ac:dyDescent="0.3">
      <c r="A16" s="64" t="s">
        <v>1498</v>
      </c>
      <c r="B16" s="64" t="s">
        <v>1523</v>
      </c>
      <c r="C16" s="64" t="s">
        <v>1409</v>
      </c>
      <c r="D16" s="64" t="s">
        <v>163</v>
      </c>
      <c r="E16" s="64" t="str">
        <f t="shared" si="0"/>
        <v>Renaud DEWAELE 
renaud.dewaele@apave.com</v>
      </c>
      <c r="F16" s="64" t="s">
        <v>61</v>
      </c>
      <c r="G16" s="64" t="s">
        <v>62</v>
      </c>
      <c r="H16" s="64" t="s">
        <v>63</v>
      </c>
      <c r="I16" s="82" t="str">
        <f>J16&amp;CHAR(10)&amp;K16&amp;CHAR(10)&amp;L16&amp;" "&amp;M16&amp;CHAR(10)&amp;Adherents_RIPA[[#This Row],[Téléphone (standard)]]</f>
        <v>11 rue Alexis de Tocqueville
31200 TOULOUSE
05-61-37-62-62
06-29-81-35-97
06-24-35-61-87</v>
      </c>
      <c r="J16" s="64" t="s">
        <v>164</v>
      </c>
      <c r="L16" s="64" t="s">
        <v>165</v>
      </c>
      <c r="M16" s="64" t="s">
        <v>166</v>
      </c>
      <c r="N16" s="64" t="s">
        <v>1873</v>
      </c>
      <c r="O16" s="64" t="str">
        <f t="shared" si="1"/>
        <v>Nicolas GAUTHEY 
04.99.74.28.81
06.29.81.35.97
nicolas.gauthey@apave.com</v>
      </c>
      <c r="P16" s="64" t="s">
        <v>68</v>
      </c>
      <c r="Q16" s="94" t="s">
        <v>69</v>
      </c>
      <c r="R16" s="94" t="s">
        <v>70</v>
      </c>
      <c r="S16" s="93" t="s">
        <v>71</v>
      </c>
      <c r="T16" s="95" t="s">
        <v>72</v>
      </c>
      <c r="U16" s="64" t="str">
        <f t="shared" si="2"/>
        <v>Pascale PRADEL 
02.35.59.41.26
06.24.35.61.87
pascale.pradel@apave.com</v>
      </c>
      <c r="V16" s="64" t="s">
        <v>73</v>
      </c>
      <c r="W16" s="64" t="s">
        <v>74</v>
      </c>
      <c r="X16" s="64" t="s">
        <v>75</v>
      </c>
      <c r="Y16" s="94" t="s">
        <v>76</v>
      </c>
      <c r="Z16" s="96" t="s">
        <v>77</v>
      </c>
      <c r="AA16" s="64" t="s">
        <v>1413</v>
      </c>
      <c r="AB16" s="64" t="s">
        <v>93</v>
      </c>
      <c r="AD16" s="93"/>
      <c r="AE16" s="64" t="s">
        <v>101</v>
      </c>
      <c r="AF16" s="94" t="s">
        <v>43</v>
      </c>
      <c r="AG16" s="93" t="s">
        <v>94</v>
      </c>
      <c r="AH16" s="64" t="s">
        <v>82</v>
      </c>
      <c r="AI16" s="92" t="s">
        <v>95</v>
      </c>
      <c r="AJ16" s="93" t="s">
        <v>80</v>
      </c>
      <c r="AK16" s="64" t="s">
        <v>81</v>
      </c>
      <c r="AL16" s="64" t="s">
        <v>96</v>
      </c>
      <c r="AR16" s="64" t="s">
        <v>48</v>
      </c>
      <c r="BE16" s="64" t="s">
        <v>167</v>
      </c>
      <c r="BF16" s="64" t="str">
        <f t="shared" si="3"/>
        <v>09 Ariège
11 Aude
12 Aveyron
30 Gard
31 Haute-Garonne
32 Gers
34 Hérault
46 Lot
48 Lozère
65 Hautes-Pyrénées
66 Pyrénées-Orientales
81 Tarn
82 Tarn-et-Garonne</v>
      </c>
      <c r="BG16" s="64" t="s">
        <v>1302</v>
      </c>
      <c r="BH16" s="64" t="s">
        <v>48</v>
      </c>
      <c r="BK16" s="64" t="s">
        <v>48</v>
      </c>
      <c r="BR16" s="64" t="s">
        <v>49</v>
      </c>
      <c r="BS16" s="64" t="s">
        <v>84</v>
      </c>
      <c r="BT16" s="64" t="s">
        <v>84</v>
      </c>
      <c r="BW16" s="64" t="s">
        <v>52</v>
      </c>
      <c r="BY16" s="64" t="s">
        <v>53</v>
      </c>
      <c r="CA16" s="64" t="s">
        <v>86</v>
      </c>
      <c r="CB16" s="64" t="s">
        <v>98</v>
      </c>
      <c r="CC16" s="64" t="s">
        <v>99</v>
      </c>
      <c r="CD16" s="64" t="s">
        <v>100</v>
      </c>
      <c r="CK16" s="64" t="s">
        <v>54</v>
      </c>
      <c r="CL16" s="64" t="s">
        <v>48</v>
      </c>
      <c r="CM16" s="64" t="s">
        <v>56</v>
      </c>
      <c r="CN16" s="64" t="s">
        <v>85</v>
      </c>
      <c r="CP16" s="64" t="s">
        <v>43</v>
      </c>
      <c r="HT16" s="65"/>
      <c r="HU16" s="65"/>
      <c r="HV16" s="65"/>
      <c r="HW16" s="65"/>
      <c r="HX16" s="65"/>
      <c r="HY16" s="65"/>
      <c r="HZ16" s="65"/>
      <c r="IA16" s="65"/>
      <c r="IB16" s="65"/>
      <c r="IC16" s="65"/>
      <c r="ID16" s="65"/>
      <c r="IE16" s="65"/>
      <c r="IF16" s="65"/>
      <c r="IG16" s="65"/>
      <c r="IH16" s="65"/>
    </row>
    <row r="17" spans="1:242" s="64" customFormat="1" ht="158.4" x14ac:dyDescent="0.3">
      <c r="A17" s="64" t="s">
        <v>1498</v>
      </c>
      <c r="B17" s="64" t="s">
        <v>1533</v>
      </c>
      <c r="C17" s="64" t="s">
        <v>1265</v>
      </c>
      <c r="D17" s="64" t="s">
        <v>168</v>
      </c>
      <c r="E17" s="64" t="str">
        <f t="shared" si="0"/>
        <v>Michael LAVOINE 
michael.lavoine@aqua-mesure.fr</v>
      </c>
      <c r="F17" s="64" t="s">
        <v>169</v>
      </c>
      <c r="G17" s="64" t="s">
        <v>170</v>
      </c>
      <c r="H17" s="64" t="s">
        <v>171</v>
      </c>
      <c r="I17" s="82" t="str">
        <f>J17&amp;CHAR(10)&amp;K17&amp;CHAR(10)&amp;L17&amp;" "&amp;M17&amp;CHAR(10)&amp;Adherents_RIPA[[#This Row],[Téléphone (standard)]]</f>
        <v xml:space="preserve">6-8 rue de la CLoserie
91090 LISSES
</v>
      </c>
      <c r="J17" s="64" t="s">
        <v>172</v>
      </c>
      <c r="L17" s="64" t="s">
        <v>173</v>
      </c>
      <c r="M17" s="64" t="s">
        <v>174</v>
      </c>
      <c r="O17" s="64" t="str">
        <f t="shared" si="1"/>
        <v>Michael LAVOINE 
09.81.91.71.92
06.61.65.94.94
michael.lavoine@aqua-mesure.fr</v>
      </c>
      <c r="P17" s="64" t="s">
        <v>169</v>
      </c>
      <c r="Q17" s="94" t="s">
        <v>170</v>
      </c>
      <c r="R17" s="94" t="s">
        <v>175</v>
      </c>
      <c r="S17" s="64" t="s">
        <v>176</v>
      </c>
      <c r="T17" s="64" t="s">
        <v>171</v>
      </c>
      <c r="U17" s="64" t="str">
        <f t="shared" si="2"/>
        <v>Estelle SABRAS 
09.81.91.71.92
06.63.95.02.72
e.sabras@aqua-mesure.fr</v>
      </c>
      <c r="V17" s="64" t="s">
        <v>177</v>
      </c>
      <c r="W17" s="64" t="s">
        <v>178</v>
      </c>
      <c r="X17" s="64" t="s">
        <v>175</v>
      </c>
      <c r="Y17" s="94" t="s">
        <v>179</v>
      </c>
      <c r="Z17" s="94" t="s">
        <v>180</v>
      </c>
      <c r="AA17" s="64" t="s">
        <v>1417</v>
      </c>
      <c r="AB17" s="64" t="s">
        <v>181</v>
      </c>
      <c r="AE17" s="64" t="s">
        <v>182</v>
      </c>
      <c r="AF17" s="64" t="s">
        <v>43</v>
      </c>
      <c r="AG17" s="64" t="s">
        <v>182</v>
      </c>
      <c r="AH17" s="64" t="s">
        <v>184</v>
      </c>
      <c r="AI17" s="92" t="s">
        <v>183</v>
      </c>
      <c r="AR17" s="64" t="s">
        <v>48</v>
      </c>
      <c r="BE17" s="64" t="s">
        <v>185</v>
      </c>
      <c r="BF17" s="64" t="str">
        <f t="shared" si="3"/>
        <v>91 Essonne
92 Hauts-de-Seine
75 Paris
78 Yvelines
77 Seine-et-Marne
28 Eure-et-Loir
45 Loiret</v>
      </c>
      <c r="BG17" s="64" t="s">
        <v>1534</v>
      </c>
      <c r="BH17" s="64" t="s">
        <v>48</v>
      </c>
      <c r="BK17" s="64" t="s">
        <v>48</v>
      </c>
      <c r="BR17" s="64" t="s">
        <v>186</v>
      </c>
      <c r="BS17" s="64" t="s">
        <v>50</v>
      </c>
      <c r="BW17" s="64" t="s">
        <v>51</v>
      </c>
      <c r="BY17" s="64" t="s">
        <v>53</v>
      </c>
      <c r="CB17" s="64" t="s">
        <v>187</v>
      </c>
      <c r="CD17" s="64" t="s">
        <v>188</v>
      </c>
      <c r="CK17" s="64" t="s">
        <v>189</v>
      </c>
      <c r="CL17" s="64" t="s">
        <v>48</v>
      </c>
      <c r="CM17" s="64" t="s">
        <v>190</v>
      </c>
      <c r="CN17" s="64" t="s">
        <v>57</v>
      </c>
      <c r="HT17" s="65"/>
      <c r="HU17" s="65"/>
      <c r="HV17" s="65"/>
      <c r="HW17" s="65"/>
      <c r="HX17" s="65"/>
      <c r="HY17" s="65"/>
      <c r="HZ17" s="65"/>
      <c r="IA17" s="65"/>
      <c r="IB17" s="65"/>
      <c r="IC17" s="65"/>
      <c r="ID17" s="65"/>
      <c r="IE17" s="65"/>
      <c r="IF17" s="65"/>
      <c r="IG17" s="65"/>
      <c r="IH17" s="65"/>
    </row>
    <row r="18" spans="1:242" s="64" customFormat="1" ht="201.6" x14ac:dyDescent="0.3">
      <c r="A18" s="64" t="s">
        <v>1535</v>
      </c>
      <c r="B18" s="64" t="s">
        <v>1533</v>
      </c>
      <c r="C18" s="64" t="s">
        <v>1266</v>
      </c>
      <c r="D18" s="64" t="s">
        <v>191</v>
      </c>
      <c r="E18" s="64" t="str">
        <f t="shared" si="0"/>
        <v>Bruno FONTAN 
bruno.fontan@aquabio-conseil.com</v>
      </c>
      <c r="F18" s="64" t="s">
        <v>192</v>
      </c>
      <c r="G18" s="64" t="s">
        <v>193</v>
      </c>
      <c r="H18" s="95" t="s">
        <v>194</v>
      </c>
      <c r="I18" s="82" t="str">
        <f>J18&amp;CHAR(10)&amp;K18&amp;CHAR(10)&amp;L18&amp;" "&amp;M18&amp;CHAR(10)&amp;Adherents_RIPA[[#This Row],[Téléphone (standard)]]</f>
        <v xml:space="preserve">ZA du Grand Bois Est
Route de Créon
33750 SAINT GERMAIN DU PUCH
</v>
      </c>
      <c r="J18" s="64" t="s">
        <v>195</v>
      </c>
      <c r="K18" s="64" t="s">
        <v>196</v>
      </c>
      <c r="L18" s="64" t="s">
        <v>197</v>
      </c>
      <c r="M18" s="64" t="s">
        <v>198</v>
      </c>
      <c r="O18" s="64" t="str">
        <f t="shared" si="1"/>
        <v>Jérémy THOUVENIN 
05.57.24.57.21
06.75.00.49.30
jeremy.thouvenin@aquabio-conseil.com</v>
      </c>
      <c r="P18" s="64" t="s">
        <v>199</v>
      </c>
      <c r="Q18" s="94" t="s">
        <v>200</v>
      </c>
      <c r="R18" s="94" t="s">
        <v>201</v>
      </c>
      <c r="S18" s="93" t="s">
        <v>202</v>
      </c>
      <c r="T18" s="64" t="s">
        <v>203</v>
      </c>
      <c r="U18" s="64" t="str">
        <f t="shared" si="2"/>
        <v>David MEHEUST 
06.73.95.00.86
02.99.69.73.77
david.meheust@aquabio-conseil.com</v>
      </c>
      <c r="V18" s="64" t="s">
        <v>204</v>
      </c>
      <c r="W18" s="64" t="s">
        <v>205</v>
      </c>
      <c r="X18" s="64" t="s">
        <v>206</v>
      </c>
      <c r="Y18" s="94" t="s">
        <v>207</v>
      </c>
      <c r="Z18" s="96" t="s">
        <v>208</v>
      </c>
      <c r="AA18" s="64" t="s">
        <v>1417</v>
      </c>
      <c r="AB18" s="64" t="s">
        <v>209</v>
      </c>
      <c r="AD18" s="93"/>
      <c r="AE18" s="64" t="s">
        <v>210</v>
      </c>
      <c r="AF18" s="94" t="s">
        <v>43</v>
      </c>
      <c r="AG18" s="93" t="s">
        <v>210</v>
      </c>
      <c r="AH18" s="64" t="s">
        <v>184</v>
      </c>
      <c r="AI18" s="92" t="s">
        <v>44</v>
      </c>
      <c r="AJ18" s="93"/>
      <c r="AK18" s="64" t="s">
        <v>81</v>
      </c>
      <c r="AR18" s="64" t="s">
        <v>43</v>
      </c>
      <c r="AS18" s="64" t="s">
        <v>211</v>
      </c>
      <c r="BD18" s="64" t="s">
        <v>212</v>
      </c>
      <c r="BE18" s="64" t="s">
        <v>47</v>
      </c>
      <c r="BF18" s="64" t="str">
        <f t="shared" si="3"/>
        <v>Tous les départements métropolitains</v>
      </c>
      <c r="BG18" s="64" t="s">
        <v>1476</v>
      </c>
      <c r="BH18" s="64" t="s">
        <v>48</v>
      </c>
      <c r="BK18" s="64" t="s">
        <v>48</v>
      </c>
      <c r="BR18" s="64" t="s">
        <v>49</v>
      </c>
      <c r="BS18" s="64" t="s">
        <v>84</v>
      </c>
      <c r="BT18" s="64" t="s">
        <v>50</v>
      </c>
      <c r="BW18" s="64" t="s">
        <v>52</v>
      </c>
      <c r="BY18" s="64" t="s">
        <v>53</v>
      </c>
      <c r="CB18" s="64" t="s">
        <v>213</v>
      </c>
      <c r="CC18" s="64" t="s">
        <v>182</v>
      </c>
      <c r="CD18" s="64" t="s">
        <v>214</v>
      </c>
      <c r="CE18" s="64" t="s">
        <v>215</v>
      </c>
      <c r="CK18" s="64" t="s">
        <v>216</v>
      </c>
      <c r="CL18" s="64" t="s">
        <v>48</v>
      </c>
      <c r="CM18" s="64" t="s">
        <v>56</v>
      </c>
      <c r="CN18" s="64" t="s">
        <v>57</v>
      </c>
      <c r="HT18" s="65"/>
      <c r="HU18" s="65"/>
      <c r="HV18" s="65"/>
      <c r="HW18" s="65"/>
      <c r="HX18" s="65"/>
      <c r="HY18" s="65"/>
      <c r="HZ18" s="65"/>
      <c r="IA18" s="65"/>
      <c r="IB18" s="65"/>
      <c r="IC18" s="65"/>
      <c r="ID18" s="65"/>
      <c r="IE18" s="65"/>
      <c r="IF18" s="65"/>
      <c r="IG18" s="65"/>
      <c r="IH18" s="65"/>
    </row>
    <row r="19" spans="1:242" s="64" customFormat="1" ht="273.60000000000002" x14ac:dyDescent="0.3">
      <c r="A19" s="64" t="s">
        <v>1498</v>
      </c>
      <c r="B19" s="64" t="s">
        <v>1536</v>
      </c>
      <c r="C19" s="64" t="s">
        <v>1267</v>
      </c>
      <c r="D19" s="64" t="s">
        <v>217</v>
      </c>
      <c r="E19" s="64" t="str">
        <f t="shared" si="0"/>
        <v>Gilles LABROUSSE 
airthemis.so@orange.fr</v>
      </c>
      <c r="F19" s="64" t="s">
        <v>218</v>
      </c>
      <c r="G19" s="64" t="s">
        <v>219</v>
      </c>
      <c r="H19" s="95" t="s">
        <v>220</v>
      </c>
      <c r="I19" s="82" t="str">
        <f>J19&amp;CHAR(10)&amp;K19&amp;CHAR(10)&amp;L19&amp;" "&amp;M19&amp;CHAR(10)&amp;Adherents_RIPA[[#This Row],[Téléphone (standard)]]</f>
        <v xml:space="preserve">67 B AVENUE PIERRE BUFFIN
47200 Marmande
</v>
      </c>
      <c r="J19" s="64" t="s">
        <v>221</v>
      </c>
      <c r="L19" s="64" t="s">
        <v>222</v>
      </c>
      <c r="M19" s="64" t="s">
        <v>223</v>
      </c>
      <c r="O19" s="64" t="str">
        <f t="shared" si="1"/>
        <v>Gilles LABROUSSE 
05.53.89.54.70
06.18.42.57.54
airthemis.so@orange.fr</v>
      </c>
      <c r="P19" s="64" t="s">
        <v>218</v>
      </c>
      <c r="Q19" s="94" t="s">
        <v>219</v>
      </c>
      <c r="R19" s="94" t="s">
        <v>224</v>
      </c>
      <c r="S19" s="64" t="s">
        <v>225</v>
      </c>
      <c r="T19" s="64" t="s">
        <v>220</v>
      </c>
      <c r="U19" s="64" t="str">
        <f t="shared" si="2"/>
        <v>Vincent CERDAN 
04.42.12.68.20
06.18.42.57.54
vincent.cerdan@airthemis.fr</v>
      </c>
      <c r="V19" s="64" t="s">
        <v>226</v>
      </c>
      <c r="W19" s="64" t="s">
        <v>227</v>
      </c>
      <c r="X19" s="64" t="s">
        <v>228</v>
      </c>
      <c r="Y19" s="94" t="s">
        <v>225</v>
      </c>
      <c r="Z19" s="94" t="s">
        <v>229</v>
      </c>
      <c r="AA19" s="64" t="s">
        <v>1418</v>
      </c>
      <c r="AE19" s="64" t="s">
        <v>232</v>
      </c>
      <c r="AF19" s="64" t="s">
        <v>48</v>
      </c>
      <c r="AI19" s="92"/>
      <c r="AR19" s="64" t="s">
        <v>48</v>
      </c>
      <c r="BE19" s="64" t="s">
        <v>47</v>
      </c>
      <c r="BF19" s="64" t="str">
        <f t="shared" si="3"/>
        <v>Tous les départements métropolitains</v>
      </c>
      <c r="BG19" s="64" t="s">
        <v>1476</v>
      </c>
      <c r="BH19" s="64" t="s">
        <v>48</v>
      </c>
      <c r="BK19" s="64" t="s">
        <v>48</v>
      </c>
      <c r="BR19" s="64" t="s">
        <v>230</v>
      </c>
      <c r="BS19" s="64" t="s">
        <v>231</v>
      </c>
      <c r="BT19" s="64" t="s">
        <v>231</v>
      </c>
      <c r="BU19" s="64" t="s">
        <v>231</v>
      </c>
      <c r="BV19" s="64" t="s">
        <v>231</v>
      </c>
      <c r="BW19" s="64" t="s">
        <v>53</v>
      </c>
      <c r="BY19" s="64" t="s">
        <v>51</v>
      </c>
      <c r="CK19" s="64" t="s">
        <v>54</v>
      </c>
      <c r="CL19" s="64" t="s">
        <v>48</v>
      </c>
      <c r="CM19" s="64" t="s">
        <v>56</v>
      </c>
      <c r="CN19" s="64" t="s">
        <v>57</v>
      </c>
      <c r="HT19" s="65"/>
      <c r="HU19" s="65"/>
      <c r="HV19" s="65"/>
      <c r="HW19" s="65"/>
      <c r="HX19" s="65"/>
      <c r="HY19" s="65"/>
      <c r="HZ19" s="65"/>
      <c r="IA19" s="65"/>
      <c r="IB19" s="65"/>
      <c r="IC19" s="65"/>
      <c r="ID19" s="65"/>
      <c r="IE19" s="65"/>
      <c r="IF19" s="65"/>
      <c r="IG19" s="65"/>
      <c r="IH19" s="65"/>
    </row>
    <row r="20" spans="1:242" s="64" customFormat="1" ht="273.60000000000002" x14ac:dyDescent="0.3">
      <c r="A20" s="64" t="s">
        <v>1498</v>
      </c>
      <c r="B20" s="64" t="s">
        <v>1537</v>
      </c>
      <c r="C20" s="64" t="s">
        <v>1268</v>
      </c>
      <c r="D20" s="64" t="s">
        <v>233</v>
      </c>
      <c r="E20" s="64" t="str">
        <f t="shared" si="0"/>
        <v>Nathalie CLAVERI 
nathalie.claveri@biomonitor.fr</v>
      </c>
      <c r="F20" s="64" t="s">
        <v>234</v>
      </c>
      <c r="G20" s="64" t="s">
        <v>235</v>
      </c>
      <c r="H20" s="64" t="s">
        <v>236</v>
      </c>
      <c r="I20" s="82" t="str">
        <f>J20&amp;CHAR(10)&amp;K20&amp;CHAR(10)&amp;L20&amp;" "&amp;M20&amp;CHAR(10)&amp;Adherents_RIPA[[#This Row],[Téléphone (standard)]]</f>
        <v>25 rue Anatole France
54530 Pagny-sur-Moselle
03-83-80-25-90</v>
      </c>
      <c r="J20" s="64" t="s">
        <v>237</v>
      </c>
      <c r="L20" s="64" t="s">
        <v>238</v>
      </c>
      <c r="M20" s="64" t="s">
        <v>239</v>
      </c>
      <c r="N20" s="64" t="s">
        <v>1805</v>
      </c>
      <c r="O20" s="64" t="str">
        <f t="shared" si="1"/>
        <v>Nathalie CLAVERI 
06.68.55.16.24
06.42.00.26.34
nathalie.claveri@biomonitor.fr</v>
      </c>
      <c r="P20" s="64" t="s">
        <v>234</v>
      </c>
      <c r="Q20" s="94" t="s">
        <v>235</v>
      </c>
      <c r="R20" s="94" t="s">
        <v>240</v>
      </c>
      <c r="S20" s="93" t="s">
        <v>241</v>
      </c>
      <c r="T20" s="64" t="s">
        <v>236</v>
      </c>
      <c r="U20" s="64" t="str">
        <f t="shared" si="2"/>
        <v>Marjorie FRANÇOIS 
06.47.81.93.14
06.59.20.08.92
marjorie.francois@biomonitor.fr</v>
      </c>
      <c r="V20" s="64" t="s">
        <v>242</v>
      </c>
      <c r="W20" s="64" t="s">
        <v>243</v>
      </c>
      <c r="X20" s="64" t="s">
        <v>244</v>
      </c>
      <c r="Y20" s="94" t="s">
        <v>245</v>
      </c>
      <c r="Z20" s="94" t="s">
        <v>246</v>
      </c>
      <c r="AA20" s="64" t="s">
        <v>1419</v>
      </c>
      <c r="AD20" s="93"/>
      <c r="AE20" s="64" t="s">
        <v>249</v>
      </c>
      <c r="AF20" s="94" t="s">
        <v>48</v>
      </c>
      <c r="AG20" s="93"/>
      <c r="AI20" s="92"/>
      <c r="AJ20" s="93"/>
      <c r="AR20" s="64" t="s">
        <v>48</v>
      </c>
      <c r="BE20" s="64" t="s">
        <v>47</v>
      </c>
      <c r="BF20" s="64" t="str">
        <f t="shared" si="3"/>
        <v>Tous les départements métropolitains</v>
      </c>
      <c r="BG20" s="64" t="s">
        <v>1476</v>
      </c>
      <c r="BH20" s="64" t="s">
        <v>48</v>
      </c>
      <c r="BK20" s="64" t="s">
        <v>43</v>
      </c>
      <c r="BL20" s="64" t="s">
        <v>247</v>
      </c>
      <c r="BM20" s="64" t="s">
        <v>248</v>
      </c>
      <c r="BP20" s="64" t="s">
        <v>1806</v>
      </c>
      <c r="BQ20" s="64" t="s">
        <v>1807</v>
      </c>
      <c r="BR20" s="64" t="s">
        <v>230</v>
      </c>
      <c r="BS20" s="64" t="s">
        <v>84</v>
      </c>
      <c r="BT20" s="64" t="s">
        <v>84</v>
      </c>
      <c r="BU20" s="64" t="s">
        <v>84</v>
      </c>
      <c r="BV20" s="64" t="s">
        <v>84</v>
      </c>
      <c r="BW20" s="64" t="s">
        <v>51</v>
      </c>
      <c r="BY20" s="64" t="s">
        <v>51</v>
      </c>
      <c r="CK20" s="64" t="s">
        <v>54</v>
      </c>
      <c r="CL20" s="64" t="s">
        <v>48</v>
      </c>
      <c r="CM20" s="64" t="s">
        <v>56</v>
      </c>
      <c r="CN20" s="64" t="s">
        <v>57</v>
      </c>
      <c r="CP20" s="64" t="s">
        <v>43</v>
      </c>
      <c r="HT20" s="65"/>
      <c r="HU20" s="65"/>
      <c r="HV20" s="65"/>
      <c r="HW20" s="65"/>
      <c r="HX20" s="65"/>
      <c r="HY20" s="65"/>
      <c r="HZ20" s="65"/>
      <c r="IA20" s="65"/>
      <c r="IB20" s="65"/>
      <c r="IC20" s="65"/>
      <c r="ID20" s="65"/>
      <c r="IE20" s="65"/>
      <c r="IF20" s="65"/>
      <c r="IG20" s="65"/>
      <c r="IH20" s="65"/>
    </row>
    <row r="21" spans="1:242" s="64" customFormat="1" ht="273.60000000000002" x14ac:dyDescent="0.3">
      <c r="A21" s="64" t="s">
        <v>1498</v>
      </c>
      <c r="B21" s="64" t="s">
        <v>1525</v>
      </c>
      <c r="C21" s="64" t="s">
        <v>1264</v>
      </c>
      <c r="D21" s="64" t="s">
        <v>268</v>
      </c>
      <c r="E21" s="64" t="str">
        <f t="shared" si="0"/>
        <v>VIVIEN BACHELARD 
vivien.bachelard@bureauveritas.com</v>
      </c>
      <c r="F21" s="64" t="s">
        <v>269</v>
      </c>
      <c r="G21" s="64" t="s">
        <v>270</v>
      </c>
      <c r="H21" s="64" t="s">
        <v>271</v>
      </c>
      <c r="I21" s="82" t="str">
        <f>J21&amp;CHAR(10)&amp;K21&amp;CHAR(10)&amp;L21&amp;" "&amp;M21&amp;CHAR(10)&amp;Adherents_RIPA[[#This Row],[Téléphone (standard)]]</f>
        <v xml:space="preserve">3 rue des Cyclades
95000 CERGY
</v>
      </c>
      <c r="J21" s="64" t="s">
        <v>272</v>
      </c>
      <c r="L21" s="64" t="s">
        <v>273</v>
      </c>
      <c r="M21" s="64" t="s">
        <v>274</v>
      </c>
      <c r="O21" s="64" t="str">
        <f t="shared" si="1"/>
        <v>VIVIEN BACHELARD 
06.47.00.47.58
06.47.00.47.58
vivien.bachelard@bureauveritas.com</v>
      </c>
      <c r="P21" s="64" t="s">
        <v>269</v>
      </c>
      <c r="Q21" s="92" t="s">
        <v>270</v>
      </c>
      <c r="R21" s="92" t="s">
        <v>275</v>
      </c>
      <c r="S21" s="93" t="s">
        <v>275</v>
      </c>
      <c r="T21" s="64" t="s">
        <v>271</v>
      </c>
      <c r="U21" s="64" t="str">
        <f t="shared" ref="U21:U27" si="4">V21&amp;" "&amp;W21&amp;" "&amp;CHAR(10)&amp;X21&amp;CHAR(10)&amp;Y21&amp;CHAR(10)&amp;Z21&amp;CHAR(10)&amp;CHAR(10)&amp;CO21</f>
        <v>Christophe CHAUCHOT 
06.43.21.67.81
06.43.21.67.81
christophe.chauchot@bureauveritas.com;stephane.varignier@bureauveritas.com
Dans les communications inclure Monsieur Stephane VARIGNIER, le référent Environnement de Bureau Veritas :
stephane.varignier@bureauveritas.com
06 45 49 30 83</v>
      </c>
      <c r="V21" s="64" t="s">
        <v>276</v>
      </c>
      <c r="W21" s="64" t="s">
        <v>277</v>
      </c>
      <c r="X21" s="64" t="s">
        <v>278</v>
      </c>
      <c r="Y21" s="94" t="s">
        <v>278</v>
      </c>
      <c r="Z21" s="96" t="s">
        <v>1887</v>
      </c>
      <c r="AA21" s="64" t="s">
        <v>1416</v>
      </c>
      <c r="AB21" s="64" t="s">
        <v>93</v>
      </c>
      <c r="AD21" s="93"/>
      <c r="AE21" s="64" t="s">
        <v>267</v>
      </c>
      <c r="AF21" s="94" t="s">
        <v>43</v>
      </c>
      <c r="AG21" s="93" t="s">
        <v>279</v>
      </c>
      <c r="AH21" s="64" t="s">
        <v>264</v>
      </c>
      <c r="AI21" s="92" t="s">
        <v>183</v>
      </c>
      <c r="AJ21" s="93"/>
      <c r="AL21" s="64" t="s">
        <v>263</v>
      </c>
      <c r="AR21" s="64" t="s">
        <v>48</v>
      </c>
      <c r="BE21" s="64" t="s">
        <v>280</v>
      </c>
      <c r="BF21" s="64" t="str">
        <f t="shared" si="3"/>
        <v>75 Paris
77 Seine-et-Marne
78 Yvelines
91 Essonne
92 Hauts-de-Seine
93 Seine-St-Denis
94 Val-de-Marne
95 Val-D'Oise</v>
      </c>
      <c r="BG21" s="64" t="s">
        <v>1538</v>
      </c>
      <c r="BH21" s="64" t="s">
        <v>48</v>
      </c>
      <c r="BK21" s="64" t="s">
        <v>48</v>
      </c>
      <c r="BR21" s="64" t="s">
        <v>49</v>
      </c>
      <c r="BS21" s="64" t="s">
        <v>266</v>
      </c>
      <c r="BT21" s="64" t="s">
        <v>281</v>
      </c>
      <c r="BW21" s="64" t="s">
        <v>51</v>
      </c>
      <c r="BY21" s="64" t="s">
        <v>53</v>
      </c>
      <c r="CB21" s="64" t="s">
        <v>98</v>
      </c>
      <c r="CC21" s="64" t="s">
        <v>99</v>
      </c>
      <c r="CD21" s="64" t="s">
        <v>99</v>
      </c>
      <c r="CK21" s="64" t="s">
        <v>54</v>
      </c>
      <c r="CL21" s="64" t="s">
        <v>48</v>
      </c>
      <c r="CM21" s="64" t="s">
        <v>56</v>
      </c>
      <c r="CN21" s="64" t="s">
        <v>85</v>
      </c>
      <c r="CO21" s="64" t="s">
        <v>1215</v>
      </c>
      <c r="HT21" s="65"/>
      <c r="HU21" s="65"/>
      <c r="HV21" s="65"/>
      <c r="HW21" s="65"/>
      <c r="HX21" s="65"/>
      <c r="HY21" s="65"/>
      <c r="HZ21" s="65"/>
      <c r="IA21" s="65"/>
      <c r="IB21" s="65"/>
      <c r="IC21" s="65"/>
      <c r="ID21" s="65"/>
      <c r="IE21" s="65"/>
      <c r="IF21" s="65"/>
      <c r="IG21" s="65"/>
      <c r="IH21" s="65"/>
    </row>
    <row r="22" spans="1:242" s="64" customFormat="1" ht="273.60000000000002" x14ac:dyDescent="0.3">
      <c r="A22" s="64" t="s">
        <v>1498</v>
      </c>
      <c r="B22" s="64" t="s">
        <v>1525</v>
      </c>
      <c r="C22" s="64" t="s">
        <v>1264</v>
      </c>
      <c r="D22" s="64" t="s">
        <v>282</v>
      </c>
      <c r="E22" s="64" t="str">
        <f t="shared" si="0"/>
        <v>MANON SAUZADE 
manon.sauzade@bureauveritas.com</v>
      </c>
      <c r="F22" s="64" t="s">
        <v>283</v>
      </c>
      <c r="G22" s="64" t="s">
        <v>284</v>
      </c>
      <c r="H22" s="64" t="s">
        <v>285</v>
      </c>
      <c r="I22" s="82" t="str">
        <f>J22&amp;CHAR(10)&amp;K22&amp;CHAR(10)&amp;L22&amp;" "&amp;M22&amp;CHAR(10)&amp;Adherents_RIPA[[#This Row],[Téléphone (standard)]]</f>
        <v>5 rue Pablo Picasso
57365 ENNERY
03-87-39-93-30</v>
      </c>
      <c r="J22" s="64" t="s">
        <v>286</v>
      </c>
      <c r="L22" s="64" t="s">
        <v>287</v>
      </c>
      <c r="M22" s="64" t="s">
        <v>288</v>
      </c>
      <c r="N22" s="64" t="s">
        <v>1830</v>
      </c>
      <c r="O22" s="64" t="str">
        <f t="shared" si="1"/>
        <v>Quentin RIBEYRE 
06.72.50.62.74
06.72.50.62.74
quentin.ribeyre@bureauveritas.com</v>
      </c>
      <c r="P22" s="64" t="s">
        <v>289</v>
      </c>
      <c r="Q22" s="64" t="s">
        <v>290</v>
      </c>
      <c r="R22" s="64" t="s">
        <v>291</v>
      </c>
      <c r="S22" s="94" t="s">
        <v>291</v>
      </c>
      <c r="T22" s="94" t="s">
        <v>292</v>
      </c>
      <c r="U22" s="64" t="str">
        <f t="shared" si="4"/>
        <v>Anthony DEMAN 
06.08.74.81.34
06.08.74.81.34
anthony.deman@bureauveritas.com;stephane.varignier@bureauveritas.com
Dans les communications inclure Monsieur Stephane VARIGNIER, le référent Environnement de Bureau Veritas :
stephane.varignier@bureauveritas.com
06 45 49 30 83</v>
      </c>
      <c r="V22" s="64" t="s">
        <v>1876</v>
      </c>
      <c r="W22" s="64" t="s">
        <v>1877</v>
      </c>
      <c r="X22" s="64" t="s">
        <v>1878</v>
      </c>
      <c r="Y22" s="64" t="s">
        <v>1878</v>
      </c>
      <c r="Z22" s="96" t="s">
        <v>1888</v>
      </c>
      <c r="AA22" s="64" t="s">
        <v>1416</v>
      </c>
      <c r="AB22" s="64" t="s">
        <v>93</v>
      </c>
      <c r="AE22" s="64" t="s">
        <v>267</v>
      </c>
      <c r="AF22" s="64" t="s">
        <v>43</v>
      </c>
      <c r="AG22" s="64" t="s">
        <v>279</v>
      </c>
      <c r="AH22" s="64" t="s">
        <v>264</v>
      </c>
      <c r="AI22" s="92" t="s">
        <v>262</v>
      </c>
      <c r="AL22" s="64" t="s">
        <v>263</v>
      </c>
      <c r="AR22" s="64" t="s">
        <v>48</v>
      </c>
      <c r="BE22" s="64" t="s">
        <v>293</v>
      </c>
      <c r="BF22" s="64" t="str">
        <f t="shared" si="3"/>
        <v>08 Ardennes
10 Aube
25 Doubs
39 Jura
51 Marne
52 Haute-Marne
54 Meurthe-et-Moselle
55 Meuse
57 Moselle
58 Nièvre
67 Bas-Rhin
70 Haute-Saône
71 Saône-et-Loire
88 Vosges
89 Yonne
90 Territoire de Belfort
21 Côte-d'Or</v>
      </c>
      <c r="BG22" s="64" t="s">
        <v>1539</v>
      </c>
      <c r="BH22" s="64" t="s">
        <v>48</v>
      </c>
      <c r="BK22" s="64" t="s">
        <v>48</v>
      </c>
      <c r="BR22" s="64" t="s">
        <v>49</v>
      </c>
      <c r="BS22" s="64" t="s">
        <v>266</v>
      </c>
      <c r="BT22" s="64" t="s">
        <v>266</v>
      </c>
      <c r="BW22" s="64" t="s">
        <v>51</v>
      </c>
      <c r="BY22" s="64" t="s">
        <v>53</v>
      </c>
      <c r="CB22" s="64" t="s">
        <v>98</v>
      </c>
      <c r="CC22" s="64" t="s">
        <v>99</v>
      </c>
      <c r="CD22" s="64" t="s">
        <v>99</v>
      </c>
      <c r="CK22" s="64" t="s">
        <v>54</v>
      </c>
      <c r="CL22" s="64" t="s">
        <v>48</v>
      </c>
      <c r="CM22" s="64" t="s">
        <v>56</v>
      </c>
      <c r="CN22" s="64" t="s">
        <v>85</v>
      </c>
      <c r="CO22" s="64" t="s">
        <v>1215</v>
      </c>
      <c r="CP22" s="64" t="s">
        <v>43</v>
      </c>
      <c r="HT22" s="65"/>
      <c r="HU22" s="65"/>
      <c r="HV22" s="65"/>
      <c r="HW22" s="65"/>
      <c r="HX22" s="65"/>
      <c r="HY22" s="65"/>
      <c r="HZ22" s="65"/>
      <c r="IA22" s="65"/>
      <c r="IB22" s="65"/>
      <c r="IC22" s="65"/>
      <c r="ID22" s="65"/>
      <c r="IE22" s="65"/>
      <c r="IF22" s="65"/>
      <c r="IG22" s="65"/>
      <c r="IH22" s="65"/>
    </row>
    <row r="23" spans="1:242" s="64" customFormat="1" ht="273.60000000000002" x14ac:dyDescent="0.3">
      <c r="A23" s="64" t="s">
        <v>1498</v>
      </c>
      <c r="B23" s="64" t="s">
        <v>1523</v>
      </c>
      <c r="C23" s="64" t="s">
        <v>1409</v>
      </c>
      <c r="D23" s="64" t="s">
        <v>294</v>
      </c>
      <c r="E23" s="64" t="str">
        <f t="shared" si="0"/>
        <v>Alice WINCKEL 
alice.winckel@bureauveritas.com</v>
      </c>
      <c r="F23" s="64" t="s">
        <v>295</v>
      </c>
      <c r="G23" s="64" t="s">
        <v>296</v>
      </c>
      <c r="H23" s="64" t="s">
        <v>297</v>
      </c>
      <c r="I23" s="82" t="str">
        <f>J23&amp;CHAR(10)&amp;K23&amp;CHAR(10)&amp;L23&amp;" "&amp;M23&amp;CHAR(10)&amp;Adherents_RIPA[[#This Row],[Téléphone (standard)]]</f>
        <v xml:space="preserve">299 Rue du Général de Gaulle,
59700 Marcq-en-Barœul
</v>
      </c>
      <c r="J23" s="64" t="s">
        <v>298</v>
      </c>
      <c r="L23" s="64" t="s">
        <v>299</v>
      </c>
      <c r="M23" s="64" t="s">
        <v>300</v>
      </c>
      <c r="O23" s="64" t="str">
        <f t="shared" si="1"/>
        <v>Alice WINCKEL 
06.33.10.83.97
06.33.10.83.97
alice.winckel@bureauveritas.com</v>
      </c>
      <c r="P23" s="64" t="s">
        <v>295</v>
      </c>
      <c r="Q23" s="92" t="s">
        <v>296</v>
      </c>
      <c r="R23" s="92" t="s">
        <v>301</v>
      </c>
      <c r="S23" s="93" t="s">
        <v>301</v>
      </c>
      <c r="T23" s="64" t="s">
        <v>297</v>
      </c>
      <c r="U23" s="64" t="str">
        <f t="shared" si="4"/>
        <v>ZAHER MAKHLOUF 
06.72.48.23.76
06.72.48.23.76
Zaher.Makhlouf@bureauveritas.com;stephane.varignier@bureauveritas.com
Dans les communications inclure Monsieur Stephane VARIGNIER, le référent Environnement de Bureau Veritas :
stephane.varignier@bureauveritas.com
06 45 49 30 83</v>
      </c>
      <c r="V23" s="64" t="s">
        <v>302</v>
      </c>
      <c r="W23" s="64" t="s">
        <v>303</v>
      </c>
      <c r="X23" s="64" t="s">
        <v>304</v>
      </c>
      <c r="Y23" s="94" t="s">
        <v>304</v>
      </c>
      <c r="Z23" s="96" t="s">
        <v>1889</v>
      </c>
      <c r="AA23" s="64" t="s">
        <v>1413</v>
      </c>
      <c r="AB23" s="64" t="s">
        <v>93</v>
      </c>
      <c r="AD23" s="93"/>
      <c r="AE23" s="64" t="s">
        <v>267</v>
      </c>
      <c r="AF23" s="94" t="s">
        <v>43</v>
      </c>
      <c r="AG23" s="93" t="s">
        <v>305</v>
      </c>
      <c r="AH23" s="64" t="s">
        <v>264</v>
      </c>
      <c r="AI23" s="92" t="s">
        <v>183</v>
      </c>
      <c r="AJ23" s="93"/>
      <c r="AL23" s="64" t="s">
        <v>306</v>
      </c>
      <c r="AR23" s="64" t="s">
        <v>48</v>
      </c>
      <c r="BE23" s="64" t="s">
        <v>307</v>
      </c>
      <c r="BF23" s="64" t="str">
        <f t="shared" si="3"/>
        <v>02 Aisne
08 Ardennes
10 Aube
51 Marne
59 Nord
60 Oise
62 Pas-de-Calais
80 Somme
89 Yonne</v>
      </c>
      <c r="BG23" s="64" t="s">
        <v>1540</v>
      </c>
      <c r="BH23" s="64" t="s">
        <v>48</v>
      </c>
      <c r="BK23" s="64" t="s">
        <v>48</v>
      </c>
      <c r="BR23" s="64" t="s">
        <v>49</v>
      </c>
      <c r="BS23" s="64" t="s">
        <v>308</v>
      </c>
      <c r="BT23" s="64" t="s">
        <v>308</v>
      </c>
      <c r="BW23" s="64" t="s">
        <v>51</v>
      </c>
      <c r="BY23" s="64" t="s">
        <v>53</v>
      </c>
      <c r="CB23" s="64" t="s">
        <v>98</v>
      </c>
      <c r="CC23" s="64" t="s">
        <v>309</v>
      </c>
      <c r="CD23" s="64" t="s">
        <v>99</v>
      </c>
      <c r="CK23" s="64" t="s">
        <v>54</v>
      </c>
      <c r="CL23" s="64" t="s">
        <v>48</v>
      </c>
      <c r="CM23" s="64" t="s">
        <v>56</v>
      </c>
      <c r="CN23" s="64" t="s">
        <v>85</v>
      </c>
      <c r="CO23" s="64" t="s">
        <v>1215</v>
      </c>
      <c r="HT23" s="65"/>
      <c r="HU23" s="65"/>
      <c r="HV23" s="65"/>
      <c r="HW23" s="65"/>
      <c r="HX23" s="65"/>
      <c r="HY23" s="65"/>
      <c r="HZ23" s="65"/>
      <c r="IA23" s="65"/>
      <c r="IB23" s="65"/>
      <c r="IC23" s="65"/>
      <c r="ID23" s="65"/>
      <c r="IE23" s="65"/>
      <c r="IF23" s="65"/>
      <c r="IG23" s="65"/>
      <c r="IH23" s="65"/>
    </row>
    <row r="24" spans="1:242" s="64" customFormat="1" ht="273.60000000000002" x14ac:dyDescent="0.3">
      <c r="A24" s="64" t="s">
        <v>1498</v>
      </c>
      <c r="B24" s="64" t="s">
        <v>1523</v>
      </c>
      <c r="C24" s="64" t="s">
        <v>1409</v>
      </c>
      <c r="D24" s="64" t="s">
        <v>310</v>
      </c>
      <c r="E24" s="64" t="str">
        <f t="shared" si="0"/>
        <v>ROMAIN ARTESE 
romain.artese@bureauveritas.com</v>
      </c>
      <c r="F24" s="64" t="s">
        <v>311</v>
      </c>
      <c r="G24" s="64" t="s">
        <v>312</v>
      </c>
      <c r="H24" s="64" t="s">
        <v>313</v>
      </c>
      <c r="I24" s="82" t="str">
        <f>J24&amp;CHAR(10)&amp;K24&amp;CHAR(10)&amp;L24&amp;" "&amp;M24&amp;CHAR(10)&amp;Adherents_RIPA[[#This Row],[Téléphone (standard)]]</f>
        <v>110 Bd de la Salle
45760 Boigny-sur-Bionne
06-81-02-91-22</v>
      </c>
      <c r="J24" s="64" t="s">
        <v>314</v>
      </c>
      <c r="L24" s="64" t="s">
        <v>315</v>
      </c>
      <c r="M24" s="64" t="s">
        <v>316</v>
      </c>
      <c r="N24" s="64" t="s">
        <v>1842</v>
      </c>
      <c r="O24" s="64" t="str">
        <f t="shared" si="1"/>
        <v>ROMAIN ARTESE 
06.81.02.91.22
06.81.02.91.22
romain.artese@bureauveritas.com</v>
      </c>
      <c r="P24" s="64" t="s">
        <v>311</v>
      </c>
      <c r="Q24" s="92" t="s">
        <v>312</v>
      </c>
      <c r="R24" s="92" t="s">
        <v>317</v>
      </c>
      <c r="S24" s="64" t="s">
        <v>317</v>
      </c>
      <c r="T24" s="64" t="s">
        <v>313</v>
      </c>
      <c r="U24" s="64" t="str">
        <f t="shared" si="4"/>
        <v>Jean-Marie DELATTRE 
06.31.34.00.85
06.31.34.00.85
jean-marie.delattre@bureauveritas.com;stephane.varignier@bureauveritas.com
Dans les communications inclure Monsieur Stephane VARIGNIER, le référent Environnement de Bureau Veritas :
stephane.varignier@bureauveritas.com
06 45 49 30 83</v>
      </c>
      <c r="V24" s="64" t="s">
        <v>318</v>
      </c>
      <c r="W24" s="64" t="s">
        <v>319</v>
      </c>
      <c r="X24" s="64" t="s">
        <v>320</v>
      </c>
      <c r="Y24" s="94" t="s">
        <v>320</v>
      </c>
      <c r="Z24" s="96" t="s">
        <v>1890</v>
      </c>
      <c r="AA24" s="64" t="s">
        <v>1413</v>
      </c>
      <c r="AB24" s="64" t="s">
        <v>93</v>
      </c>
      <c r="AE24" s="64" t="s">
        <v>267</v>
      </c>
      <c r="AF24" s="64" t="s">
        <v>43</v>
      </c>
      <c r="AG24" s="64" t="s">
        <v>261</v>
      </c>
      <c r="AH24" s="64" t="s">
        <v>264</v>
      </c>
      <c r="AI24" s="92" t="s">
        <v>262</v>
      </c>
      <c r="AL24" s="64" t="s">
        <v>321</v>
      </c>
      <c r="AR24" s="64" t="s">
        <v>48</v>
      </c>
      <c r="BE24" s="64" t="s">
        <v>106</v>
      </c>
      <c r="BF24" s="64" t="str">
        <f t="shared" si="3"/>
        <v>18 Cher
28 Eure-et-Loir
36 Indre
37 Indre-et-Loire
41 Loir-et-Cher
45 Loiret</v>
      </c>
      <c r="BG24" s="64" t="s">
        <v>1524</v>
      </c>
      <c r="BH24" s="64" t="s">
        <v>48</v>
      </c>
      <c r="BK24" s="64" t="s">
        <v>48</v>
      </c>
      <c r="BR24" s="64" t="s">
        <v>49</v>
      </c>
      <c r="BS24" s="64" t="s">
        <v>266</v>
      </c>
      <c r="BT24" s="64" t="s">
        <v>266</v>
      </c>
      <c r="BW24" s="64" t="s">
        <v>51</v>
      </c>
      <c r="BY24" s="64" t="s">
        <v>53</v>
      </c>
      <c r="CB24" s="64" t="s">
        <v>98</v>
      </c>
      <c r="CC24" s="64" t="s">
        <v>99</v>
      </c>
      <c r="CD24" s="64" t="s">
        <v>99</v>
      </c>
      <c r="CK24" s="64" t="s">
        <v>54</v>
      </c>
      <c r="CL24" s="64" t="s">
        <v>48</v>
      </c>
      <c r="CM24" s="64" t="s">
        <v>56</v>
      </c>
      <c r="CN24" s="64" t="s">
        <v>85</v>
      </c>
      <c r="CO24" s="64" t="s">
        <v>1215</v>
      </c>
      <c r="CP24" s="64" t="s">
        <v>43</v>
      </c>
      <c r="HT24" s="65"/>
      <c r="HU24" s="65"/>
      <c r="HV24" s="65"/>
      <c r="HW24" s="65"/>
      <c r="HX24" s="65"/>
      <c r="HY24" s="65"/>
      <c r="HZ24" s="65"/>
      <c r="IA24" s="65"/>
      <c r="IB24" s="65"/>
      <c r="IC24" s="65"/>
      <c r="ID24" s="65"/>
      <c r="IE24" s="65"/>
      <c r="IF24" s="65"/>
      <c r="IG24" s="65"/>
      <c r="IH24" s="65"/>
    </row>
    <row r="25" spans="1:242" s="64" customFormat="1" ht="273.60000000000002" x14ac:dyDescent="0.3">
      <c r="A25" s="64" t="s">
        <v>1498</v>
      </c>
      <c r="B25" s="64" t="s">
        <v>1523</v>
      </c>
      <c r="C25" s="64" t="s">
        <v>1409</v>
      </c>
      <c r="D25" s="64" t="s">
        <v>322</v>
      </c>
      <c r="E25" s="64" t="str">
        <f t="shared" si="0"/>
        <v>REGIS LACHATER 
regis.lachater@bureauveritas.com</v>
      </c>
      <c r="F25" s="64" t="s">
        <v>323</v>
      </c>
      <c r="G25" s="64" t="s">
        <v>324</v>
      </c>
      <c r="H25" s="64" t="s">
        <v>325</v>
      </c>
      <c r="I25" s="82" t="str">
        <f>J25&amp;CHAR(10)&amp;K25&amp;CHAR(10)&amp;L25&amp;" "&amp;M25&amp;CHAR(10)&amp;Adherents_RIPA[[#This Row],[Téléphone (standard)]]</f>
        <v xml:space="preserve">11, rue des Rémouleurs
44800 SAINT HERBLAIN
</v>
      </c>
      <c r="J25" s="64" t="s">
        <v>326</v>
      </c>
      <c r="L25" s="64" t="s">
        <v>327</v>
      </c>
      <c r="M25" s="64" t="s">
        <v>328</v>
      </c>
      <c r="O25" s="64" t="str">
        <f t="shared" si="1"/>
        <v>REGIS LACHATER 
06.07.21.05.66
06.07.21.05.66
regis.lachater@bureauveritas.com</v>
      </c>
      <c r="P25" s="64" t="s">
        <v>323</v>
      </c>
      <c r="Q25" s="92" t="s">
        <v>324</v>
      </c>
      <c r="R25" s="92" t="s">
        <v>329</v>
      </c>
      <c r="S25" s="93" t="s">
        <v>329</v>
      </c>
      <c r="T25" s="64" t="s">
        <v>325</v>
      </c>
      <c r="U25" s="64" t="str">
        <f t="shared" si="4"/>
        <v>SYLVAIN LUMINEAU 
06.82.83.19.11
06.82.83.19.11
sylvain.lumineau@bureauveritas.com;stephane.varignier@bureauveritas.com
Dans les communications inclure Monsieur Stephane VARIGNIER, le référent Environnement de Bureau Veritas :
stephane.varignier@bureauveritas.com
06 45 49 30 83</v>
      </c>
      <c r="V25" s="64" t="s">
        <v>330</v>
      </c>
      <c r="W25" s="64" t="s">
        <v>331</v>
      </c>
      <c r="X25" s="64" t="s">
        <v>332</v>
      </c>
      <c r="Y25" s="94" t="s">
        <v>332</v>
      </c>
      <c r="Z25" s="96" t="s">
        <v>1891</v>
      </c>
      <c r="AA25" s="64" t="s">
        <v>1413</v>
      </c>
      <c r="AB25" s="64" t="s">
        <v>93</v>
      </c>
      <c r="AD25" s="93"/>
      <c r="AE25" s="64" t="s">
        <v>267</v>
      </c>
      <c r="AF25" s="94" t="s">
        <v>43</v>
      </c>
      <c r="AG25" s="93" t="s">
        <v>279</v>
      </c>
      <c r="AH25" s="64" t="s">
        <v>264</v>
      </c>
      <c r="AI25" s="92" t="s">
        <v>262</v>
      </c>
      <c r="AJ25" s="93"/>
      <c r="AL25" s="64" t="s">
        <v>263</v>
      </c>
      <c r="AR25" s="64" t="s">
        <v>48</v>
      </c>
      <c r="BE25" s="64" t="s">
        <v>333</v>
      </c>
      <c r="BF25" s="64" t="str">
        <f t="shared" si="3"/>
        <v>29 Finistère
35 Ille-et-Vilaine
44 Loire-Atlantique
53 Mayenne
56 Morbihan
72 Sarthe
79 Deux-Sèvres
85 Vendée</v>
      </c>
      <c r="BG25" s="64" t="s">
        <v>1541</v>
      </c>
      <c r="BH25" s="64" t="s">
        <v>48</v>
      </c>
      <c r="BK25" s="64" t="s">
        <v>48</v>
      </c>
      <c r="BR25" s="64" t="s">
        <v>49</v>
      </c>
      <c r="BS25" s="64" t="s">
        <v>266</v>
      </c>
      <c r="BT25" s="64" t="s">
        <v>266</v>
      </c>
      <c r="BW25" s="64" t="s">
        <v>51</v>
      </c>
      <c r="BY25" s="64" t="s">
        <v>53</v>
      </c>
      <c r="CB25" s="64" t="s">
        <v>98</v>
      </c>
      <c r="CC25" s="64" t="s">
        <v>309</v>
      </c>
      <c r="CD25" s="64" t="s">
        <v>99</v>
      </c>
      <c r="CK25" s="64" t="s">
        <v>54</v>
      </c>
      <c r="CL25" s="64" t="s">
        <v>48</v>
      </c>
      <c r="CM25" s="64" t="s">
        <v>56</v>
      </c>
      <c r="CN25" s="64" t="s">
        <v>57</v>
      </c>
      <c r="CO25" s="64" t="s">
        <v>1215</v>
      </c>
      <c r="HT25" s="65"/>
      <c r="HU25" s="65"/>
      <c r="HV25" s="65"/>
      <c r="HW25" s="65"/>
      <c r="HX25" s="65"/>
      <c r="HY25" s="65"/>
      <c r="HZ25" s="65"/>
      <c r="IA25" s="65"/>
      <c r="IB25" s="65"/>
      <c r="IC25" s="65"/>
      <c r="ID25" s="65"/>
      <c r="IE25" s="65"/>
      <c r="IF25" s="65"/>
      <c r="IG25" s="65"/>
      <c r="IH25" s="65"/>
    </row>
    <row r="26" spans="1:242" s="64" customFormat="1" ht="273.60000000000002" x14ac:dyDescent="0.3">
      <c r="A26" s="64" t="s">
        <v>1498</v>
      </c>
      <c r="B26" s="64" t="s">
        <v>1523</v>
      </c>
      <c r="C26" s="64" t="s">
        <v>1409</v>
      </c>
      <c r="D26" s="64" t="s">
        <v>334</v>
      </c>
      <c r="E26" s="64" t="str">
        <f t="shared" si="0"/>
        <v>FRANCK ALLIX 
franck.allix@bureauveritas.com</v>
      </c>
      <c r="F26" s="64" t="s">
        <v>335</v>
      </c>
      <c r="G26" s="64" t="s">
        <v>336</v>
      </c>
      <c r="H26" s="64" t="s">
        <v>337</v>
      </c>
      <c r="I26" s="82" t="str">
        <f>J26&amp;CHAR(10)&amp;K26&amp;CHAR(10)&amp;L26&amp;" "&amp;M26&amp;CHAR(10)&amp;Adherents_RIPA[[#This Row],[Téléphone (standard)]]</f>
        <v xml:space="preserve">190 rue François Jacob
76230 ISNEAUVILLE
</v>
      </c>
      <c r="J26" s="64" t="s">
        <v>338</v>
      </c>
      <c r="L26" s="64" t="s">
        <v>339</v>
      </c>
      <c r="M26" s="64" t="s">
        <v>340</v>
      </c>
      <c r="O26" s="64" t="str">
        <f t="shared" si="1"/>
        <v>FRANCK ALLIX 
06.37.72.38.28
06.37.72.38.28
franck.allix@bureauveritas.com</v>
      </c>
      <c r="P26" s="64" t="s">
        <v>335</v>
      </c>
      <c r="Q26" s="92" t="s">
        <v>336</v>
      </c>
      <c r="R26" s="92" t="s">
        <v>341</v>
      </c>
      <c r="S26" s="64" t="s">
        <v>341</v>
      </c>
      <c r="T26" s="64" t="s">
        <v>337</v>
      </c>
      <c r="U26" s="64" t="str">
        <f t="shared" si="4"/>
        <v>Martial GINEAU 
06.86.45.92.10
06.86.45.92.10
martial.gineau@bureauveritas.com;stephane.varignier@bureauveritas.com
Dans les communications inclure Monsieur Stephane VARIGNIER, le référent Environnement de Bureau Veritas :
stephane.varignier@bureauveritas.com
06 45 49 30 83</v>
      </c>
      <c r="V26" s="64" t="s">
        <v>342</v>
      </c>
      <c r="W26" s="64" t="s">
        <v>343</v>
      </c>
      <c r="X26" s="64" t="s">
        <v>344</v>
      </c>
      <c r="Y26" s="94" t="s">
        <v>344</v>
      </c>
      <c r="Z26" s="96" t="s">
        <v>1892</v>
      </c>
      <c r="AA26" s="64" t="s">
        <v>1413</v>
      </c>
      <c r="AB26" s="64" t="s">
        <v>93</v>
      </c>
      <c r="AE26" s="64" t="s">
        <v>267</v>
      </c>
      <c r="AF26" s="64" t="s">
        <v>48</v>
      </c>
      <c r="AI26" s="92"/>
      <c r="AR26" s="64" t="s">
        <v>48</v>
      </c>
      <c r="BE26" s="64" t="s">
        <v>157</v>
      </c>
      <c r="BF26" s="64" t="str">
        <f t="shared" si="3"/>
        <v>14 Calvados
27 Eure
50 Manche
61 Orne
76 Seine-Maritime</v>
      </c>
      <c r="BG26" s="64" t="s">
        <v>1308</v>
      </c>
      <c r="BH26" s="64" t="s">
        <v>48</v>
      </c>
      <c r="BK26" s="64" t="s">
        <v>48</v>
      </c>
      <c r="BR26" s="64" t="s">
        <v>49</v>
      </c>
      <c r="BS26" s="64" t="s">
        <v>266</v>
      </c>
      <c r="BT26" s="64" t="s">
        <v>266</v>
      </c>
      <c r="BW26" s="64" t="s">
        <v>51</v>
      </c>
      <c r="BY26" s="64" t="s">
        <v>53</v>
      </c>
      <c r="CB26" s="64" t="s">
        <v>98</v>
      </c>
      <c r="CC26" s="64" t="s">
        <v>99</v>
      </c>
      <c r="CD26" s="64" t="s">
        <v>99</v>
      </c>
      <c r="CK26" s="64" t="s">
        <v>54</v>
      </c>
      <c r="CL26" s="64" t="s">
        <v>48</v>
      </c>
      <c r="CM26" s="64" t="s">
        <v>56</v>
      </c>
      <c r="CN26" s="64" t="s">
        <v>85</v>
      </c>
      <c r="CO26" s="64" t="s">
        <v>1215</v>
      </c>
      <c r="HT26" s="65"/>
      <c r="HU26" s="65"/>
      <c r="HV26" s="65"/>
      <c r="HW26" s="65"/>
      <c r="HX26" s="65"/>
      <c r="HY26" s="65"/>
      <c r="HZ26" s="65"/>
      <c r="IA26" s="65"/>
      <c r="IB26" s="65"/>
      <c r="IC26" s="65"/>
      <c r="ID26" s="65"/>
      <c r="IE26" s="65"/>
      <c r="IF26" s="65"/>
      <c r="IG26" s="65"/>
      <c r="IH26" s="65"/>
    </row>
    <row r="27" spans="1:242" s="64" customFormat="1" ht="273.60000000000002" x14ac:dyDescent="0.3">
      <c r="A27" s="64" t="s">
        <v>1498</v>
      </c>
      <c r="B27" s="64" t="s">
        <v>1523</v>
      </c>
      <c r="C27" s="64" t="s">
        <v>1409</v>
      </c>
      <c r="D27" s="64" t="s">
        <v>250</v>
      </c>
      <c r="E27" s="64" t="str">
        <f t="shared" si="0"/>
        <v>AUDREY MAITROT 
audrey.maitrot@bureauveritas.com</v>
      </c>
      <c r="F27" s="64" t="s">
        <v>251</v>
      </c>
      <c r="G27" s="64" t="s">
        <v>252</v>
      </c>
      <c r="H27" s="64" t="s">
        <v>253</v>
      </c>
      <c r="I27" s="82" t="str">
        <f>J27&amp;CHAR(10)&amp;K27&amp;CHAR(10)&amp;L27&amp;" "&amp;M27&amp;CHAR(10)&amp;Adherents_RIPA[[#This Row],[Téléphone (standard)]]</f>
        <v xml:space="preserve">Parc des Cèdres –  149 route de Vourles –
69230 SAINT GENIS LAVAL
</v>
      </c>
      <c r="J27" s="64" t="s">
        <v>254</v>
      </c>
      <c r="L27" s="64" t="s">
        <v>255</v>
      </c>
      <c r="M27" s="64" t="s">
        <v>256</v>
      </c>
      <c r="O27" s="64" t="str">
        <f t="shared" si="1"/>
        <v>AUDREY MAITROT 
06.86.41.56.18
06.86.41.56.18
audrey.maitrot@bureauveritas.com</v>
      </c>
      <c r="P27" s="64" t="s">
        <v>251</v>
      </c>
      <c r="Q27" s="92" t="s">
        <v>252</v>
      </c>
      <c r="R27" s="92" t="s">
        <v>257</v>
      </c>
      <c r="S27" s="64" t="s">
        <v>257</v>
      </c>
      <c r="T27" s="64" t="s">
        <v>253</v>
      </c>
      <c r="U27" s="64" t="str">
        <f t="shared" si="4"/>
        <v>YANN COQUEUX 
06.74.09.09.50
06.74.09.09.50
yann.coqueux@bureauveritas.com;stephane.varignier@bureauveritas.com
Dans les communications inclure Monsieur Stephane VARIGNIER, le référent Environnement de Bureau Veritas :
stephane.varignier@bureauveritas.com
06 45 49 30 83</v>
      </c>
      <c r="V27" s="64" t="s">
        <v>258</v>
      </c>
      <c r="W27" s="64" t="s">
        <v>259</v>
      </c>
      <c r="X27" s="64" t="s">
        <v>260</v>
      </c>
      <c r="Y27" s="94" t="s">
        <v>260</v>
      </c>
      <c r="Z27" s="96" t="s">
        <v>1893</v>
      </c>
      <c r="AA27" s="64" t="s">
        <v>1413</v>
      </c>
      <c r="AB27" s="64" t="s">
        <v>93</v>
      </c>
      <c r="AE27" s="64" t="s">
        <v>267</v>
      </c>
      <c r="AF27" s="64" t="s">
        <v>43</v>
      </c>
      <c r="AG27" s="64" t="s">
        <v>261</v>
      </c>
      <c r="AH27" s="64" t="s">
        <v>264</v>
      </c>
      <c r="AI27" s="92" t="s">
        <v>262</v>
      </c>
      <c r="AL27" s="64" t="s">
        <v>263</v>
      </c>
      <c r="AR27" s="64" t="s">
        <v>48</v>
      </c>
      <c r="BE27" s="64" t="s">
        <v>265</v>
      </c>
      <c r="BF27" s="64" t="str">
        <f t="shared" si="3"/>
        <v>01 Ain
03 Allier
07 Ardèche
15 Cantal
26 Drôme
38 Isère
39 Jura
42 Loire
43 Haute-Loire
58 Nièvre
63 Puy-de-Dôme
71 Saône-et-Loire
73 Savoie
74 Haute-Savoie</v>
      </c>
      <c r="BG27" s="64" t="s">
        <v>1542</v>
      </c>
      <c r="BH27" s="64" t="s">
        <v>48</v>
      </c>
      <c r="BK27" s="64" t="s">
        <v>48</v>
      </c>
      <c r="BR27" s="64" t="s">
        <v>49</v>
      </c>
      <c r="BS27" s="64" t="s">
        <v>266</v>
      </c>
      <c r="BT27" s="64" t="s">
        <v>266</v>
      </c>
      <c r="BW27" s="64" t="s">
        <v>51</v>
      </c>
      <c r="BY27" s="64" t="s">
        <v>53</v>
      </c>
      <c r="CB27" s="64" t="s">
        <v>98</v>
      </c>
      <c r="CC27" s="64" t="s">
        <v>99</v>
      </c>
      <c r="CD27" s="64" t="s">
        <v>99</v>
      </c>
      <c r="CK27" s="64" t="s">
        <v>54</v>
      </c>
      <c r="CL27" s="64" t="s">
        <v>48</v>
      </c>
      <c r="CM27" s="64" t="s">
        <v>56</v>
      </c>
      <c r="CN27" s="64" t="s">
        <v>57</v>
      </c>
      <c r="CO27" s="64" t="s">
        <v>1215</v>
      </c>
      <c r="HT27" s="65"/>
      <c r="HU27" s="65"/>
      <c r="HV27" s="65"/>
      <c r="HW27" s="65"/>
      <c r="HX27" s="65"/>
      <c r="HY27" s="65"/>
      <c r="HZ27" s="65"/>
      <c r="IA27" s="65"/>
      <c r="IB27" s="65"/>
      <c r="IC27" s="65"/>
      <c r="ID27" s="65"/>
      <c r="IE27" s="65"/>
      <c r="IF27" s="65"/>
      <c r="IG27" s="65"/>
      <c r="IH27" s="65"/>
    </row>
    <row r="28" spans="1:242" s="64" customFormat="1" ht="273.60000000000002" x14ac:dyDescent="0.3">
      <c r="A28" s="64" t="s">
        <v>1498</v>
      </c>
      <c r="B28" s="64" t="s">
        <v>1523</v>
      </c>
      <c r="C28" s="64" t="s">
        <v>1409</v>
      </c>
      <c r="D28" s="64" t="s">
        <v>345</v>
      </c>
      <c r="E28" s="64" t="str">
        <f t="shared" si="0"/>
        <v>RENE GHADAB 
rene.ghadab@bureauveritas.com</v>
      </c>
      <c r="F28" s="64" t="s">
        <v>346</v>
      </c>
      <c r="G28" s="64" t="s">
        <v>347</v>
      </c>
      <c r="H28" s="64" t="s">
        <v>348</v>
      </c>
      <c r="I28" s="82" t="str">
        <f>J28&amp;CHAR(10)&amp;K28&amp;CHAR(10)&amp;L28&amp;" "&amp;M28&amp;CHAR(10)&amp;Adherents_RIPA[[#This Row],[Téléphone (standard)]]</f>
        <v xml:space="preserve">405, Rue Emilien Gauthier
ZA DE LENFANT
13591 AIX EN PROVENCE CEDEX 3
</v>
      </c>
      <c r="J28" s="64" t="s">
        <v>349</v>
      </c>
      <c r="K28" s="64" t="s">
        <v>350</v>
      </c>
      <c r="L28" s="64" t="s">
        <v>351</v>
      </c>
      <c r="M28" s="64" t="s">
        <v>352</v>
      </c>
      <c r="O28" s="64" t="str">
        <f t="shared" si="1"/>
        <v>DAMIEN PECQUET 
04.42.99.26.42
06.80.64.60.85
damien.pecquet@bureauveritas.com</v>
      </c>
      <c r="P28" s="64" t="s">
        <v>353</v>
      </c>
      <c r="Q28" s="94" t="s">
        <v>354</v>
      </c>
      <c r="R28" s="94" t="s">
        <v>355</v>
      </c>
      <c r="S28" s="93" t="s">
        <v>356</v>
      </c>
      <c r="T28" s="64" t="s">
        <v>357</v>
      </c>
      <c r="U28" s="64" t="str">
        <f>V28&amp;" "&amp;W28&amp;" "&amp;CHAR(10)&amp;X28&amp;CHAR(10)&amp;Y28&amp;CHAR(10)&amp;Z28</f>
        <v>FLORIAN DAVID 
04.42.99.26.42
06.80.13.30.32
florian.david@bureauveritas.com;stephane.varignier@bureauveritas.com</v>
      </c>
      <c r="V28" s="64" t="s">
        <v>358</v>
      </c>
      <c r="W28" s="64" t="s">
        <v>359</v>
      </c>
      <c r="X28" s="64" t="s">
        <v>355</v>
      </c>
      <c r="Y28" s="94" t="s">
        <v>360</v>
      </c>
      <c r="Z28" s="96" t="s">
        <v>1894</v>
      </c>
      <c r="AA28" s="64" t="s">
        <v>1413</v>
      </c>
      <c r="AB28" s="64" t="s">
        <v>361</v>
      </c>
      <c r="AD28" s="93"/>
      <c r="AE28" s="64" t="s">
        <v>369</v>
      </c>
      <c r="AF28" s="94" t="s">
        <v>43</v>
      </c>
      <c r="AG28" s="93" t="s">
        <v>362</v>
      </c>
      <c r="AH28" s="64" t="s">
        <v>46</v>
      </c>
      <c r="AI28" s="92" t="s">
        <v>363</v>
      </c>
      <c r="AJ28" s="93"/>
      <c r="AL28" s="64" t="s">
        <v>321</v>
      </c>
      <c r="AR28" s="64" t="s">
        <v>48</v>
      </c>
      <c r="BE28" s="64" t="s">
        <v>364</v>
      </c>
      <c r="BF28" s="64" t="str">
        <f t="shared" si="3"/>
        <v>13 Bouches-du-Rhône
84 Vaucluse
06 Alpes-Maritimes
83 Var
04 Alpes-de-Haute-Provence
05 Hautes-Alpes
2B Haute-Corse
2A Corse-du-Sud</v>
      </c>
      <c r="BG28" s="64" t="s">
        <v>1528</v>
      </c>
      <c r="BH28" s="64" t="s">
        <v>43</v>
      </c>
      <c r="BI28" s="64" t="s">
        <v>370</v>
      </c>
      <c r="BJ28" s="64" t="s">
        <v>368</v>
      </c>
      <c r="BK28" s="64" t="s">
        <v>48</v>
      </c>
      <c r="BR28" s="64" t="s">
        <v>186</v>
      </c>
      <c r="BS28" s="64" t="s">
        <v>371</v>
      </c>
      <c r="BW28" s="64" t="s">
        <v>51</v>
      </c>
      <c r="BX28" s="64" t="s">
        <v>52</v>
      </c>
      <c r="BY28" s="64" t="s">
        <v>53</v>
      </c>
      <c r="BZ28" s="64" t="s">
        <v>365</v>
      </c>
      <c r="CA28" s="64" t="s">
        <v>367</v>
      </c>
      <c r="CB28" s="64" t="s">
        <v>98</v>
      </c>
      <c r="CC28" s="64" t="s">
        <v>366</v>
      </c>
      <c r="CD28" s="64" t="s">
        <v>366</v>
      </c>
      <c r="CK28" s="64" t="s">
        <v>54</v>
      </c>
      <c r="CL28" s="64" t="s">
        <v>48</v>
      </c>
      <c r="CM28" s="64" t="s">
        <v>56</v>
      </c>
      <c r="CN28" s="64" t="s">
        <v>57</v>
      </c>
      <c r="HT28" s="65"/>
      <c r="HU28" s="65"/>
      <c r="HV28" s="65"/>
      <c r="HW28" s="65"/>
      <c r="HX28" s="65"/>
      <c r="HY28" s="65"/>
      <c r="HZ28" s="65"/>
      <c r="IA28" s="65"/>
      <c r="IB28" s="65"/>
      <c r="IC28" s="65"/>
      <c r="ID28" s="65"/>
      <c r="IE28" s="65"/>
      <c r="IF28" s="65"/>
      <c r="IG28" s="65"/>
      <c r="IH28" s="65"/>
    </row>
    <row r="29" spans="1:242" s="64" customFormat="1" ht="273.60000000000002" x14ac:dyDescent="0.3">
      <c r="A29" s="64" t="s">
        <v>1498</v>
      </c>
      <c r="B29" s="64" t="s">
        <v>1523</v>
      </c>
      <c r="C29" s="64" t="s">
        <v>1409</v>
      </c>
      <c r="D29" s="64" t="s">
        <v>372</v>
      </c>
      <c r="E29" s="64" t="str">
        <f t="shared" si="0"/>
        <v>CHRISTOPHE DROUET 
christophe.drouet@bureauveritas.com</v>
      </c>
      <c r="F29" s="64" t="s">
        <v>373</v>
      </c>
      <c r="G29" s="64" t="s">
        <v>374</v>
      </c>
      <c r="H29" s="64" t="s">
        <v>375</v>
      </c>
      <c r="I29" s="82" t="str">
        <f>J29&amp;CHAR(10)&amp;K29&amp;CHAR(10)&amp;L29&amp;" "&amp;M29&amp;CHAR(10)&amp;Adherents_RIPA[[#This Row],[Téléphone (standard)]]</f>
        <v>30 avenue Gustave Eiffel
BATIMENT A
33600 PESSAC
06-85-13-88-30</v>
      </c>
      <c r="J29" s="64" t="s">
        <v>376</v>
      </c>
      <c r="K29" s="64" t="s">
        <v>377</v>
      </c>
      <c r="L29" s="64" t="s">
        <v>378</v>
      </c>
      <c r="M29" s="64" t="s">
        <v>379</v>
      </c>
      <c r="N29" s="64" t="s">
        <v>1843</v>
      </c>
      <c r="O29" s="64" t="str">
        <f t="shared" si="1"/>
        <v>Christophe DROUET 
06.81.30.51.73
06.81.30.51.73
christophe.drouet@bureauveritas.com</v>
      </c>
      <c r="P29" s="64" t="s">
        <v>276</v>
      </c>
      <c r="Q29" s="92" t="s">
        <v>374</v>
      </c>
      <c r="R29" s="92" t="s">
        <v>380</v>
      </c>
      <c r="S29" s="64" t="s">
        <v>380</v>
      </c>
      <c r="T29" s="64" t="s">
        <v>375</v>
      </c>
      <c r="U29" s="64" t="str">
        <f>V29&amp;" "&amp;W29&amp;" "&amp;CHAR(10)&amp;X29&amp;CHAR(10)&amp;Y29&amp;CHAR(10)&amp;Z29&amp;CHAR(10)&amp;CHAR(10)&amp;CO29</f>
        <v>Franck LEGROS 
06.85.13.88.30
06.85.13.88.30
franck.legros@bureauveritas.com;stephane.varignier@bureauveritas.com
Dans les communications inclure Monsieur Stephane VARIGNIER, le référent Environnement de Bureau Veritas :
stephane.varignier@bureauveritas.com
06 45 49 30 83</v>
      </c>
      <c r="V29" s="64" t="s">
        <v>381</v>
      </c>
      <c r="W29" s="64" t="s">
        <v>382</v>
      </c>
      <c r="X29" s="64" t="s">
        <v>383</v>
      </c>
      <c r="Y29" s="94" t="s">
        <v>383</v>
      </c>
      <c r="Z29" s="96" t="s">
        <v>1895</v>
      </c>
      <c r="AA29" s="64" t="s">
        <v>1413</v>
      </c>
      <c r="AB29" s="64" t="s">
        <v>93</v>
      </c>
      <c r="AE29" s="64" t="s">
        <v>267</v>
      </c>
      <c r="AF29" s="64" t="s">
        <v>43</v>
      </c>
      <c r="AG29" s="64" t="s">
        <v>261</v>
      </c>
      <c r="AH29" s="64" t="s">
        <v>264</v>
      </c>
      <c r="AI29" s="92" t="s">
        <v>262</v>
      </c>
      <c r="AL29" s="64" t="s">
        <v>263</v>
      </c>
      <c r="AR29" s="64" t="s">
        <v>48</v>
      </c>
      <c r="BE29" s="64" t="s">
        <v>384</v>
      </c>
      <c r="BF29" s="64" t="str">
        <f t="shared" si="3"/>
        <v>16 Charente
17 Charente-Maritime
19 Corrèze
23 Creuse
24 Dordogne
33 Gironde
40 Landes
47 Lot-et-Garonne
64 Pyrénées-Atlantiques
65 Hautes-Pyrénées
87 Haute-Vienne
86 Vienne</v>
      </c>
      <c r="BG29" s="64" t="s">
        <v>1543</v>
      </c>
      <c r="BH29" s="64" t="s">
        <v>48</v>
      </c>
      <c r="BK29" s="64" t="s">
        <v>48</v>
      </c>
      <c r="BR29" s="64" t="s">
        <v>49</v>
      </c>
      <c r="BS29" s="64" t="s">
        <v>266</v>
      </c>
      <c r="BT29" s="64" t="s">
        <v>266</v>
      </c>
      <c r="BW29" s="64" t="s">
        <v>51</v>
      </c>
      <c r="BY29" s="64" t="s">
        <v>53</v>
      </c>
      <c r="CB29" s="64" t="s">
        <v>98</v>
      </c>
      <c r="CC29" s="64" t="s">
        <v>99</v>
      </c>
      <c r="CD29" s="64" t="s">
        <v>99</v>
      </c>
      <c r="CK29" s="64" t="s">
        <v>54</v>
      </c>
      <c r="CL29" s="64" t="s">
        <v>48</v>
      </c>
      <c r="CM29" s="64" t="s">
        <v>56</v>
      </c>
      <c r="CN29" s="64" t="s">
        <v>57</v>
      </c>
      <c r="CO29" s="64" t="s">
        <v>1215</v>
      </c>
      <c r="CP29" s="64" t="s">
        <v>43</v>
      </c>
      <c r="HT29" s="65"/>
      <c r="HU29" s="65"/>
      <c r="HV29" s="65"/>
      <c r="HW29" s="65"/>
      <c r="HX29" s="65"/>
      <c r="HY29" s="65"/>
      <c r="HZ29" s="65"/>
      <c r="IA29" s="65"/>
      <c r="IB29" s="65"/>
      <c r="IC29" s="65"/>
      <c r="ID29" s="65"/>
      <c r="IE29" s="65"/>
      <c r="IF29" s="65"/>
      <c r="IG29" s="65"/>
      <c r="IH29" s="65"/>
    </row>
    <row r="30" spans="1:242" s="64" customFormat="1" ht="273.60000000000002" x14ac:dyDescent="0.3">
      <c r="A30" s="64" t="s">
        <v>1498</v>
      </c>
      <c r="B30" s="64" t="s">
        <v>1523</v>
      </c>
      <c r="C30" s="64" t="s">
        <v>1409</v>
      </c>
      <c r="D30" s="64" t="s">
        <v>385</v>
      </c>
      <c r="E30" s="64" t="str">
        <f t="shared" si="0"/>
        <v>GAETAN HAMON 
gaetan.hamon@bureauveritas.com</v>
      </c>
      <c r="F30" s="64" t="s">
        <v>386</v>
      </c>
      <c r="G30" s="64" t="s">
        <v>387</v>
      </c>
      <c r="H30" s="64" t="s">
        <v>388</v>
      </c>
      <c r="I30" s="82" t="str">
        <f>J30&amp;CHAR(10)&amp;K30&amp;CHAR(10)&amp;L30&amp;" "&amp;M30&amp;CHAR(10)&amp;Adherents_RIPA[[#This Row],[Téléphone (standard)]]</f>
        <v xml:space="preserve">405 rue Emilien Gautier
BP 64797
31047 TOULOUSE
</v>
      </c>
      <c r="J30" s="64" t="s">
        <v>389</v>
      </c>
      <c r="K30" s="64" t="s">
        <v>390</v>
      </c>
      <c r="L30" s="64" t="s">
        <v>391</v>
      </c>
      <c r="M30" s="64" t="s">
        <v>166</v>
      </c>
      <c r="O30" s="64" t="str">
        <f t="shared" si="1"/>
        <v>GAETAN HAMON 
06.42.25.02.90
06.42.25.02.90
gaetan.hamon@bureauveritas.com</v>
      </c>
      <c r="P30" s="64" t="s">
        <v>386</v>
      </c>
      <c r="Q30" s="92" t="s">
        <v>387</v>
      </c>
      <c r="R30" s="92" t="s">
        <v>392</v>
      </c>
      <c r="S30" s="93" t="s">
        <v>392</v>
      </c>
      <c r="T30" s="64" t="s">
        <v>388</v>
      </c>
      <c r="U30" s="64" t="str">
        <f>V30&amp;" "&amp;W30&amp;" "&amp;CHAR(10)&amp;X30&amp;CHAR(10)&amp;Y30&amp;CHAR(10)&amp;Z30&amp;CHAR(10)&amp;CHAR(10)&amp;CO30</f>
        <v>REMY CATHALA 
07.86.28.78.76
07.86.28.78.76
remy.cathala@bureauveritas.com;stephane.varignier@bureauveritas.com
Dans les communications inclure Monsieur Stephane VARIGNIER, le référent Environnement de Bureau Veritas :
stephane.varignier@bureauveritas.com
06 45 49 30 83</v>
      </c>
      <c r="V30" s="64" t="s">
        <v>393</v>
      </c>
      <c r="W30" s="64" t="s">
        <v>394</v>
      </c>
      <c r="X30" s="64" t="s">
        <v>395</v>
      </c>
      <c r="Y30" s="94" t="s">
        <v>395</v>
      </c>
      <c r="Z30" s="96" t="s">
        <v>1896</v>
      </c>
      <c r="AA30" s="64" t="s">
        <v>1413</v>
      </c>
      <c r="AB30" s="64" t="s">
        <v>93</v>
      </c>
      <c r="AD30" s="93"/>
      <c r="AE30" s="64" t="s">
        <v>267</v>
      </c>
      <c r="AF30" s="94" t="s">
        <v>43</v>
      </c>
      <c r="AG30" s="93" t="s">
        <v>261</v>
      </c>
      <c r="AH30" s="64" t="s">
        <v>264</v>
      </c>
      <c r="AI30" s="92" t="s">
        <v>262</v>
      </c>
      <c r="AJ30" s="93"/>
      <c r="AL30" s="64" t="s">
        <v>263</v>
      </c>
      <c r="AR30" s="64" t="s">
        <v>48</v>
      </c>
      <c r="BE30" s="64" t="s">
        <v>396</v>
      </c>
      <c r="BF30" s="64" t="str">
        <f t="shared" si="3"/>
        <v>09 Ariège
12 Aveyron
30 Gard
31 Haute-Garonne
32 Gers
34 Hérault
48 Lozère
66 Pyrénées-Orientales
81 Tarn
82 Tarn-et-Garonne</v>
      </c>
      <c r="BG30" s="64" t="s">
        <v>1302</v>
      </c>
      <c r="BH30" s="64" t="s">
        <v>48</v>
      </c>
      <c r="BK30" s="64" t="s">
        <v>48</v>
      </c>
      <c r="BR30" s="64" t="s">
        <v>49</v>
      </c>
      <c r="BS30" s="64" t="s">
        <v>266</v>
      </c>
      <c r="BT30" s="64" t="s">
        <v>266</v>
      </c>
      <c r="BW30" s="64" t="s">
        <v>51</v>
      </c>
      <c r="BY30" s="64" t="s">
        <v>53</v>
      </c>
      <c r="CB30" s="64" t="s">
        <v>98</v>
      </c>
      <c r="CC30" s="64" t="s">
        <v>99</v>
      </c>
      <c r="CD30" s="64" t="s">
        <v>99</v>
      </c>
      <c r="CK30" s="64" t="s">
        <v>54</v>
      </c>
      <c r="CL30" s="64" t="s">
        <v>48</v>
      </c>
      <c r="CM30" s="64" t="s">
        <v>56</v>
      </c>
      <c r="CN30" s="64" t="s">
        <v>57</v>
      </c>
      <c r="CO30" s="64" t="s">
        <v>1215</v>
      </c>
      <c r="HT30" s="65"/>
      <c r="HU30" s="65"/>
      <c r="HV30" s="65"/>
      <c r="HW30" s="65"/>
      <c r="HX30" s="65"/>
      <c r="HY30" s="65"/>
      <c r="HZ30" s="65"/>
      <c r="IA30" s="65"/>
      <c r="IB30" s="65"/>
      <c r="IC30" s="65"/>
      <c r="ID30" s="65"/>
      <c r="IE30" s="65"/>
      <c r="IF30" s="65"/>
      <c r="IG30" s="65"/>
      <c r="IH30" s="65"/>
    </row>
    <row r="31" spans="1:242" s="64" customFormat="1" ht="144" x14ac:dyDescent="0.3">
      <c r="A31" s="64" t="s">
        <v>1498</v>
      </c>
      <c r="B31" s="64" t="s">
        <v>1533</v>
      </c>
      <c r="C31" s="64" t="s">
        <v>1265</v>
      </c>
      <c r="D31" s="64" t="s">
        <v>397</v>
      </c>
      <c r="E31" s="64" t="str">
        <f t="shared" si="0"/>
        <v>Jérôme Coquelet 
jcoquelet@ispira.fr</v>
      </c>
      <c r="F31" s="64" t="s">
        <v>398</v>
      </c>
      <c r="G31" s="64" t="s">
        <v>399</v>
      </c>
      <c r="H31" s="64" t="s">
        <v>400</v>
      </c>
      <c r="I31" s="82" t="str">
        <f>J31&amp;CHAR(10)&amp;K31&amp;CHAR(10)&amp;L31&amp;" "&amp;M31&amp;CHAR(10)&amp;Adherents_RIPA[[#This Row],[Téléphone (standard)]]</f>
        <v>595 rue Pierre Berthier 
13100 Aix-en-Provence
04-13-41-17-72</v>
      </c>
      <c r="J31" s="64" t="s">
        <v>1837</v>
      </c>
      <c r="L31" s="64">
        <v>13100</v>
      </c>
      <c r="M31" s="64" t="s">
        <v>402</v>
      </c>
      <c r="N31" s="64" t="s">
        <v>1833</v>
      </c>
      <c r="O31" s="64" t="str">
        <f t="shared" si="1"/>
        <v>Jérôme COQUELET 
04.13.41.98.72
06.72.01.25.21
jcoquelet@ispira.fr</v>
      </c>
      <c r="P31" s="64" t="s">
        <v>398</v>
      </c>
      <c r="Q31" s="94" t="s">
        <v>403</v>
      </c>
      <c r="R31" s="94" t="s">
        <v>404</v>
      </c>
      <c r="S31" s="64" t="s">
        <v>405</v>
      </c>
      <c r="T31" s="95" t="s">
        <v>400</v>
      </c>
      <c r="U31" s="64" t="str">
        <f t="shared" ref="U31:U96" si="5">V31&amp;" "&amp;W31&amp;" "&amp;CHAR(10)&amp;X31&amp;CHAR(10)&amp;Y31&amp;CHAR(10)&amp;Z31</f>
        <v>Olivia LLONGARIO 
07.71.25.37.06
07.71.25.37.06
ollongario@ispira.fr</v>
      </c>
      <c r="V31" s="64" t="s">
        <v>1879</v>
      </c>
      <c r="W31" s="64" t="s">
        <v>1880</v>
      </c>
      <c r="X31" s="64" t="s">
        <v>1881</v>
      </c>
      <c r="Y31" s="64" t="s">
        <v>1881</v>
      </c>
      <c r="Z31" s="96" t="s">
        <v>1882</v>
      </c>
      <c r="AA31" s="64" t="s">
        <v>1417</v>
      </c>
      <c r="AB31" s="64" t="s">
        <v>406</v>
      </c>
      <c r="AE31" s="64" t="s">
        <v>411</v>
      </c>
      <c r="AF31" s="64" t="s">
        <v>43</v>
      </c>
      <c r="AG31" s="64" t="s">
        <v>232</v>
      </c>
      <c r="AH31" s="64" t="s">
        <v>46</v>
      </c>
      <c r="AI31" s="92"/>
      <c r="AL31" s="64" t="s">
        <v>407</v>
      </c>
      <c r="AR31" s="64" t="s">
        <v>48</v>
      </c>
      <c r="BE31" s="64" t="s">
        <v>408</v>
      </c>
      <c r="BF31" s="64" t="str">
        <f t="shared" si="3"/>
        <v>04 Alpes-de-Haute-Provence
13 Bouches-du-Rhône
06 Alpes-Maritimes
83 Var
84 Vaucluse</v>
      </c>
      <c r="BG31" s="64" t="s">
        <v>1544</v>
      </c>
      <c r="BH31" s="64" t="s">
        <v>48</v>
      </c>
      <c r="BK31" s="64" t="s">
        <v>48</v>
      </c>
      <c r="BR31" s="64" t="s">
        <v>186</v>
      </c>
      <c r="BS31" s="64" t="s">
        <v>50</v>
      </c>
      <c r="BW31" s="64" t="s">
        <v>52</v>
      </c>
      <c r="BY31" s="64" t="s">
        <v>51</v>
      </c>
      <c r="CB31" s="64" t="s">
        <v>187</v>
      </c>
      <c r="CD31" s="64" t="s">
        <v>409</v>
      </c>
      <c r="CK31" s="64" t="s">
        <v>410</v>
      </c>
      <c r="CL31" s="64" t="s">
        <v>48</v>
      </c>
      <c r="CM31" s="64" t="s">
        <v>56</v>
      </c>
      <c r="CN31" s="64" t="s">
        <v>57</v>
      </c>
      <c r="CP31" s="64" t="s">
        <v>43</v>
      </c>
      <c r="HT31" s="65"/>
      <c r="HU31" s="65"/>
      <c r="HV31" s="65"/>
      <c r="HW31" s="65"/>
      <c r="HX31" s="65"/>
      <c r="HY31" s="65"/>
      <c r="HZ31" s="65"/>
      <c r="IA31" s="65"/>
      <c r="IB31" s="65"/>
      <c r="IC31" s="65"/>
      <c r="ID31" s="65"/>
      <c r="IE31" s="65"/>
      <c r="IF31" s="65"/>
      <c r="IG31" s="65"/>
      <c r="IH31" s="65"/>
    </row>
    <row r="32" spans="1:242" s="64" customFormat="1" ht="273.60000000000002" x14ac:dyDescent="0.3">
      <c r="A32" s="64" t="s">
        <v>1498</v>
      </c>
      <c r="B32" s="64" t="s">
        <v>1533</v>
      </c>
      <c r="C32" s="64" t="s">
        <v>1265</v>
      </c>
      <c r="D32" s="64" t="s">
        <v>412</v>
      </c>
      <c r="E32" s="64" t="str">
        <f t="shared" si="0"/>
        <v>Marie-Corinne MARICHAL 
mc.marichal@certifair.com</v>
      </c>
      <c r="F32" s="64" t="s">
        <v>413</v>
      </c>
      <c r="G32" s="64" t="s">
        <v>414</v>
      </c>
      <c r="H32" s="64" t="s">
        <v>415</v>
      </c>
      <c r="I32" s="82" t="str">
        <f>J32&amp;CHAR(10)&amp;K32&amp;CHAR(10)&amp;L32&amp;" "&amp;M32&amp;CHAR(10)&amp;Adherents_RIPA[[#This Row],[Téléphone (standard)]]</f>
        <v xml:space="preserve">16-18 rue l'Hermite
33520 BRUGES
</v>
      </c>
      <c r="J32" s="64" t="s">
        <v>416</v>
      </c>
      <c r="L32" s="64" t="s">
        <v>417</v>
      </c>
      <c r="M32" s="64" t="s">
        <v>418</v>
      </c>
      <c r="O32" s="64" t="str">
        <f t="shared" si="1"/>
        <v>Gerard SELLAM 
05.35.54.29.88
06.08.27.19.19
gerard.sellam@certifair.com</v>
      </c>
      <c r="P32" s="64" t="s">
        <v>419</v>
      </c>
      <c r="Q32" s="94" t="s">
        <v>420</v>
      </c>
      <c r="R32" s="94" t="s">
        <v>421</v>
      </c>
      <c r="S32" s="93" t="s">
        <v>422</v>
      </c>
      <c r="T32" s="64" t="s">
        <v>423</v>
      </c>
      <c r="U32" s="64" t="str">
        <f t="shared" si="5"/>
        <v>Marie-Corinne MARICHAL 
05.35.54.29.88
06.76.10.35.86
mc.marichal@certifair.com</v>
      </c>
      <c r="V32" s="64" t="s">
        <v>413</v>
      </c>
      <c r="W32" s="64" t="s">
        <v>414</v>
      </c>
      <c r="X32" s="64" t="s">
        <v>421</v>
      </c>
      <c r="Y32" s="94" t="s">
        <v>424</v>
      </c>
      <c r="Z32" s="94" t="s">
        <v>415</v>
      </c>
      <c r="AA32" s="64" t="s">
        <v>1417</v>
      </c>
      <c r="AB32" s="64" t="s">
        <v>425</v>
      </c>
      <c r="AD32" s="93"/>
      <c r="AE32" s="64" t="s">
        <v>232</v>
      </c>
      <c r="AF32" s="94" t="s">
        <v>48</v>
      </c>
      <c r="AG32" s="93"/>
      <c r="AI32" s="92"/>
      <c r="AJ32" s="93"/>
      <c r="AR32" s="64" t="s">
        <v>48</v>
      </c>
      <c r="BE32" s="64" t="s">
        <v>426</v>
      </c>
      <c r="BF32" s="64" t="str">
        <f t="shared" si="3"/>
        <v>33 Gironde
24 Dordogne
47 Lot-et-Garonne
40 Landes
16 Charente
17 Charente-Maritime</v>
      </c>
      <c r="BG32" s="64" t="s">
        <v>1522</v>
      </c>
      <c r="BH32" s="64" t="s">
        <v>48</v>
      </c>
      <c r="BK32" s="64" t="s">
        <v>48</v>
      </c>
      <c r="BR32" s="64" t="s">
        <v>186</v>
      </c>
      <c r="BS32" s="64" t="s">
        <v>427</v>
      </c>
      <c r="BW32" s="64" t="s">
        <v>53</v>
      </c>
      <c r="BY32" s="64" t="s">
        <v>53</v>
      </c>
      <c r="CK32" s="64" t="s">
        <v>54</v>
      </c>
      <c r="CL32" s="64" t="s">
        <v>48</v>
      </c>
      <c r="CM32" s="64" t="s">
        <v>56</v>
      </c>
      <c r="CN32" s="64" t="s">
        <v>57</v>
      </c>
      <c r="HT32" s="65"/>
      <c r="HU32" s="65"/>
      <c r="HV32" s="65"/>
      <c r="HW32" s="65"/>
      <c r="HX32" s="65"/>
      <c r="HY32" s="65"/>
      <c r="HZ32" s="65"/>
      <c r="IA32" s="65"/>
      <c r="IB32" s="65"/>
      <c r="IC32" s="65"/>
      <c r="ID32" s="65"/>
      <c r="IE32" s="65"/>
      <c r="IF32" s="65"/>
      <c r="IG32" s="65"/>
      <c r="IH32" s="65"/>
    </row>
    <row r="33" spans="1:242" s="64" customFormat="1" ht="115.2" x14ac:dyDescent="0.3">
      <c r="A33" s="64" t="s">
        <v>1498</v>
      </c>
      <c r="B33" s="64" t="s">
        <v>1533</v>
      </c>
      <c r="C33" s="64" t="s">
        <v>1265</v>
      </c>
      <c r="D33" s="64" t="s">
        <v>429</v>
      </c>
      <c r="E33" s="64" t="str">
        <f t="shared" si="0"/>
        <v>Olivier Gheude 
olivier.gheude@chessepur.com</v>
      </c>
      <c r="F33" s="64" t="s">
        <v>430</v>
      </c>
      <c r="G33" s="64" t="s">
        <v>431</v>
      </c>
      <c r="H33" s="64" t="s">
        <v>432</v>
      </c>
      <c r="I33" s="82" t="str">
        <f>J33&amp;CHAR(10)&amp;K33&amp;CHAR(10)&amp;L33&amp;" "&amp;M33&amp;CHAR(10)&amp;Adherents_RIPA[[#This Row],[Téléphone (standard)]]</f>
        <v>557 avenue des Vergers 
13750 Plan d'Orgon
06-42-23-31-10</v>
      </c>
      <c r="J33" s="64" t="s">
        <v>1840</v>
      </c>
      <c r="L33" s="64">
        <v>13750</v>
      </c>
      <c r="M33" s="64" t="s">
        <v>1841</v>
      </c>
      <c r="N33" s="64" t="s">
        <v>1799</v>
      </c>
      <c r="O33" s="64" t="str">
        <f t="shared" si="1"/>
        <v>Olivier Gheude 
04.90.73.58.82
06.78.50.47.40
olivier.gheude@chessepur.com</v>
      </c>
      <c r="P33" s="64" t="s">
        <v>430</v>
      </c>
      <c r="Q33" s="94" t="s">
        <v>431</v>
      </c>
      <c r="R33" s="94" t="s">
        <v>433</v>
      </c>
      <c r="S33" s="64" t="s">
        <v>434</v>
      </c>
      <c r="T33" s="64" t="s">
        <v>432</v>
      </c>
      <c r="U33" s="64" t="str">
        <f t="shared" si="5"/>
        <v>Stéphane Tcherevatchenkoff 
04.90.73.58.82
06.42.23.31.10
stephane.tcherevatchenkoff@chessepur.com</v>
      </c>
      <c r="V33" s="64" t="s">
        <v>435</v>
      </c>
      <c r="W33" s="64" t="s">
        <v>436</v>
      </c>
      <c r="X33" s="64" t="s">
        <v>433</v>
      </c>
      <c r="Y33" s="94" t="s">
        <v>437</v>
      </c>
      <c r="Z33" s="96" t="s">
        <v>438</v>
      </c>
      <c r="AA33" s="64" t="s">
        <v>1417</v>
      </c>
      <c r="AB33" s="64" t="s">
        <v>181</v>
      </c>
      <c r="AE33" s="64" t="s">
        <v>439</v>
      </c>
      <c r="AF33" s="64" t="s">
        <v>43</v>
      </c>
      <c r="AG33" s="64" t="s">
        <v>439</v>
      </c>
      <c r="AH33" s="64" t="s">
        <v>184</v>
      </c>
      <c r="AI33" s="92" t="s">
        <v>440</v>
      </c>
      <c r="AR33" s="64" t="s">
        <v>48</v>
      </c>
      <c r="BE33" s="64" t="s">
        <v>441</v>
      </c>
      <c r="BF33" s="64" t="str">
        <f t="shared" si="3"/>
        <v>04 Alpes-de-Haute-Provence
07 Ardèche
13 Bouches-du-Rhône
26 Drôme
30 Gard
34 Hérault
83 Var
84 Vaucluse</v>
      </c>
      <c r="BG33" s="64" t="s">
        <v>1545</v>
      </c>
      <c r="BH33" s="64" t="s">
        <v>48</v>
      </c>
      <c r="BK33" s="64" t="s">
        <v>48</v>
      </c>
      <c r="BR33" s="64" t="s">
        <v>230</v>
      </c>
      <c r="BS33" s="64" t="s">
        <v>442</v>
      </c>
      <c r="BT33" s="64" t="s">
        <v>442</v>
      </c>
      <c r="BU33" s="64" t="s">
        <v>442</v>
      </c>
      <c r="BV33" s="64" t="s">
        <v>442</v>
      </c>
      <c r="BW33" s="64" t="s">
        <v>53</v>
      </c>
      <c r="BY33" s="64" t="s">
        <v>53</v>
      </c>
      <c r="CA33" s="64" t="s">
        <v>446</v>
      </c>
      <c r="CB33" s="64" t="s">
        <v>187</v>
      </c>
      <c r="CD33" s="64" t="s">
        <v>188</v>
      </c>
      <c r="CK33" s="64" t="s">
        <v>443</v>
      </c>
      <c r="CL33" s="64" t="s">
        <v>444</v>
      </c>
      <c r="CM33" s="64" t="s">
        <v>445</v>
      </c>
      <c r="CN33" s="64" t="s">
        <v>85</v>
      </c>
      <c r="CP33" s="64" t="s">
        <v>43</v>
      </c>
      <c r="HT33" s="65"/>
      <c r="HU33" s="65"/>
      <c r="HV33" s="65"/>
      <c r="HW33" s="65"/>
      <c r="HX33" s="65"/>
      <c r="HY33" s="65"/>
      <c r="HZ33" s="65"/>
      <c r="IA33" s="65"/>
      <c r="IB33" s="65"/>
      <c r="IC33" s="65"/>
      <c r="ID33" s="65"/>
      <c r="IE33" s="65"/>
      <c r="IF33" s="65"/>
      <c r="IG33" s="65"/>
      <c r="IH33" s="65"/>
    </row>
    <row r="34" spans="1:242" s="64" customFormat="1" ht="409.6" x14ac:dyDescent="0.3">
      <c r="A34" s="64" t="s">
        <v>1498</v>
      </c>
      <c r="B34" s="64" t="s">
        <v>1546</v>
      </c>
      <c r="C34" s="64" t="s">
        <v>1408</v>
      </c>
      <c r="D34" s="64" t="s">
        <v>447</v>
      </c>
      <c r="E34" s="64" t="str">
        <f t="shared" si="0"/>
        <v>Alexis DUMONT 
alexis.dumont@dekra.com</v>
      </c>
      <c r="F34" s="64" t="s">
        <v>448</v>
      </c>
      <c r="G34" s="64" t="s">
        <v>449</v>
      </c>
      <c r="H34" s="64" t="s">
        <v>450</v>
      </c>
      <c r="I34" s="82" t="str">
        <f>J34&amp;CHAR(10)&amp;K34&amp;CHAR(10)&amp;L34&amp;" "&amp;M34&amp;CHAR(10)&amp;Adherents_RIPA[[#This Row],[Téléphone (standard)]]</f>
        <v xml:space="preserve">Centre d'affaire La Boursidière, rue de la Boursidière - Bât H
CS 20003
92357 LE PLESSIS ROBINSON
</v>
      </c>
      <c r="J34" s="64" t="s">
        <v>451</v>
      </c>
      <c r="K34" s="64" t="s">
        <v>452</v>
      </c>
      <c r="L34" s="64" t="s">
        <v>453</v>
      </c>
      <c r="M34" s="64" t="s">
        <v>454</v>
      </c>
      <c r="O34" s="64" t="str">
        <f t="shared" si="1"/>
        <v>Marie GAULME 
05.55.92.07.78
06.18.39.50.03
marie.gaulme@dekra.com</v>
      </c>
      <c r="P34" s="64" t="s">
        <v>455</v>
      </c>
      <c r="Q34" s="94" t="s">
        <v>456</v>
      </c>
      <c r="R34" s="94" t="s">
        <v>457</v>
      </c>
      <c r="S34" s="93" t="s">
        <v>458</v>
      </c>
      <c r="T34" s="64" t="s">
        <v>459</v>
      </c>
      <c r="U34" s="64" t="str">
        <f t="shared" si="5"/>
        <v>Armel CHEVALIER 
02.44.07.03.65
06.27.81.80.87
armel.chevalier@dekra.com</v>
      </c>
      <c r="V34" s="64" t="s">
        <v>460</v>
      </c>
      <c r="W34" s="64" t="s">
        <v>461</v>
      </c>
      <c r="X34" s="64" t="s">
        <v>462</v>
      </c>
      <c r="Y34" s="94" t="s">
        <v>463</v>
      </c>
      <c r="Z34" s="94" t="s">
        <v>464</v>
      </c>
      <c r="AA34" s="64" t="s">
        <v>1414</v>
      </c>
      <c r="AB34" s="64" t="s">
        <v>93</v>
      </c>
      <c r="AD34" s="93"/>
      <c r="AE34" s="64" t="s">
        <v>470</v>
      </c>
      <c r="AF34" s="94" t="s">
        <v>43</v>
      </c>
      <c r="AG34" s="93" t="s">
        <v>42</v>
      </c>
      <c r="AH34" s="64" t="s">
        <v>184</v>
      </c>
      <c r="AI34" s="92" t="s">
        <v>465</v>
      </c>
      <c r="AJ34" s="93" t="s">
        <v>466</v>
      </c>
      <c r="AR34" s="64" t="s">
        <v>48</v>
      </c>
      <c r="BE34" s="64" t="s">
        <v>467</v>
      </c>
      <c r="BF34" s="64" t="str">
        <f>SUBSTITUTE(BE34,CHAR(10)," - ")</f>
        <v>01 Ain - 02 Aisne - 03 Allier - 04 Alpes-de-Haute-Provence - 05 Hautes-Alpes - 06 Alpes-Maritimes - 07 Ardèche - 08 Ardennes - 09 Ariège - 10 Aube - 11 Aude - 12 Aveyron - 13 Bouches-du-Rhône - 14 Calvados - 15 Cantal - 16 Charente - 17 Charente-Maritime - 18 Cher - 19 Corrèze - 21 Côte-d'Or - 22 Côtes d'Armor - 23 Creuse - 24 Dordogne - 25 Doubs - 26 Drôme - 27 Eure - 28 Eure-et-Loir - 29 Finistère - 30 Gard - 31 Haute-Garonne - 32 Gers - 33 Gironde - 34 Hérault - 35 Ille-et-Vilaine - 36 Indre - 37 Indre-et-Loire - 38 Isère - 39 Jura - 40 Landes - 41 Loir-et-Cher - 42 Loire - 43 Haute-Loire - 44 Loire-Atlantique - 45 Loiret - 46 Lot - 47 Lot-et-Garonne - 48 Lozère - 49 Maine-et-Loire - 50 Manche - 51 Marne - 52 Haute-Marne - 53 Mayenne - 54 Meurthe-et-Moselle - 55 Meuse - 56 Morbihan - 57 Moselle - 58 Nièvre - 59 Nord - 61 Orne - 60 Oise - 62 Pas-de-Calais - 63 Puy-de-Dôme - 64 Pyrénées-Atlantiques - 65 Hautes-Pyrénées - 66 Pyrénées-Orientales - 67 Bas-Rhin - 68 Haut-Rhin - 69 Rhône - 70 Haute-Saône - 71 Saône-et-Loire - 72 Sarthe - 73 Savoie - 74 Haute-Savoie - 75 Paris - 76 Seine-Maritime - 77 Seine-et-Marne - 78 Yvelines - 79 Deux-Sèvres - 80 Somme - 81 Tarn - 82 Tarn-et-Garonne - 83 Var - 84 Vaucluse - 85 Vendée - 86 Vienne - 87 Haute-Vienne - 88 Vosges - 89 Yonne - 90 Territoire de Belfort - 91 Essonne - 92 Hauts-de-Seine - 93 Seine-St-Denis - 94 Val-de-Marne - 95 Val-D'Oise</v>
      </c>
      <c r="BG34" s="64" t="s">
        <v>1547</v>
      </c>
      <c r="BH34" s="64" t="s">
        <v>48</v>
      </c>
      <c r="BK34" s="64" t="s">
        <v>48</v>
      </c>
      <c r="BR34" s="64" t="s">
        <v>186</v>
      </c>
      <c r="BS34" s="64" t="s">
        <v>50</v>
      </c>
      <c r="BW34" s="64" t="s">
        <v>51</v>
      </c>
      <c r="BY34" s="64" t="s">
        <v>51</v>
      </c>
      <c r="CA34" s="64" t="s">
        <v>469</v>
      </c>
      <c r="CK34" s="64" t="s">
        <v>54</v>
      </c>
      <c r="CL34" s="64" t="s">
        <v>468</v>
      </c>
      <c r="CM34" s="64" t="s">
        <v>56</v>
      </c>
      <c r="CN34" s="64" t="s">
        <v>57</v>
      </c>
      <c r="HT34" s="65"/>
      <c r="HU34" s="65"/>
      <c r="HV34" s="65"/>
      <c r="HW34" s="65"/>
      <c r="HX34" s="65"/>
      <c r="HY34" s="65"/>
      <c r="HZ34" s="65"/>
      <c r="IA34" s="65"/>
      <c r="IB34" s="65"/>
      <c r="IC34" s="65"/>
      <c r="ID34" s="65"/>
      <c r="IE34" s="65"/>
      <c r="IF34" s="65"/>
      <c r="IG34" s="65"/>
      <c r="IH34" s="65"/>
    </row>
    <row r="35" spans="1:242" s="64" customFormat="1" ht="343.2" x14ac:dyDescent="0.3">
      <c r="A35" s="64" t="s">
        <v>1535</v>
      </c>
      <c r="B35" s="64" t="s">
        <v>1546</v>
      </c>
      <c r="C35" s="64" t="s">
        <v>1408</v>
      </c>
      <c r="D35" s="64" t="s">
        <v>1775</v>
      </c>
      <c r="E35" s="64" t="str">
        <f t="shared" si="0"/>
        <v>Catherine JATTEAU 
catherine.jatteau@egis-group.com</v>
      </c>
      <c r="F35" s="97" t="s">
        <v>1460</v>
      </c>
      <c r="G35" s="97" t="s">
        <v>1461</v>
      </c>
      <c r="H35" s="97" t="s">
        <v>1462</v>
      </c>
      <c r="I35" s="82" t="str">
        <f>J35&amp;CHAR(10)&amp;K35&amp;CHAR(10)&amp;L35&amp;" "&amp;M35&amp;CHAR(10)&amp;Adherents_RIPA[[#This Row],[Téléphone (standard)]]</f>
        <v>15 avenue du centre
CS50238 - Guyancourt
78286 Saint-Quentin-en-Yvelines
01-39-41-40-00</v>
      </c>
      <c r="J35" s="97" t="s">
        <v>1463</v>
      </c>
      <c r="K35" s="97" t="s">
        <v>1464</v>
      </c>
      <c r="L35" s="97" t="s">
        <v>1466</v>
      </c>
      <c r="M35" s="98" t="s">
        <v>1465</v>
      </c>
      <c r="N35" s="97" t="s">
        <v>1859</v>
      </c>
      <c r="O35" s="64" t="str">
        <f t="shared" si="1"/>
        <v>Julian SEGUIN 
07.86.59.96.64
07.86.59.96.64
julian.seguin@egis-group.com</v>
      </c>
      <c r="P35" s="97" t="s">
        <v>1467</v>
      </c>
      <c r="Q35" s="97" t="s">
        <v>1468</v>
      </c>
      <c r="R35" s="97" t="s">
        <v>1469</v>
      </c>
      <c r="S35" s="97" t="s">
        <v>1469</v>
      </c>
      <c r="T35" s="97" t="s">
        <v>1470</v>
      </c>
      <c r="U35" s="64" t="str">
        <f t="shared" si="5"/>
        <v>Anouk BARRERE 
06.76.14.38.02
06.76.14.38.02
anouk.barrere@egis-group.com</v>
      </c>
      <c r="V35" s="97" t="s">
        <v>1471</v>
      </c>
      <c r="W35" s="97" t="s">
        <v>1472</v>
      </c>
      <c r="X35" s="97" t="s">
        <v>1473</v>
      </c>
      <c r="Y35" s="97" t="s">
        <v>1473</v>
      </c>
      <c r="Z35" s="97" t="s">
        <v>1474</v>
      </c>
      <c r="AA35" s="88" t="s">
        <v>1414</v>
      </c>
      <c r="AB35" s="97" t="s">
        <v>1475</v>
      </c>
      <c r="AE35" s="64" t="s">
        <v>1481</v>
      </c>
      <c r="AF35" s="64" t="s">
        <v>43</v>
      </c>
      <c r="AG35" s="64" t="s">
        <v>362</v>
      </c>
      <c r="AH35" s="64" t="s">
        <v>46</v>
      </c>
      <c r="AI35" s="92" t="s">
        <v>546</v>
      </c>
      <c r="AJ35" s="93"/>
      <c r="AL35" s="64" t="s">
        <v>1548</v>
      </c>
      <c r="AR35" s="64" t="s">
        <v>43</v>
      </c>
      <c r="AS35" s="64" t="s">
        <v>1475</v>
      </c>
      <c r="BE35" s="64" t="s">
        <v>47</v>
      </c>
      <c r="BF35" s="64" t="str">
        <f t="shared" ref="BF35:BF71" si="6">BE35</f>
        <v>Tous les départements métropolitains</v>
      </c>
      <c r="BG35" s="64" t="s">
        <v>1476</v>
      </c>
      <c r="BH35" s="64" t="s">
        <v>48</v>
      </c>
      <c r="BK35" s="64" t="s">
        <v>43</v>
      </c>
      <c r="BL35" s="64" t="s">
        <v>247</v>
      </c>
      <c r="BM35" s="64" t="s">
        <v>872</v>
      </c>
      <c r="BP35" s="64" t="s">
        <v>1477</v>
      </c>
      <c r="BQ35" s="64" t="s">
        <v>1478</v>
      </c>
      <c r="BR35" s="64" t="s">
        <v>49</v>
      </c>
      <c r="BS35" s="64" t="s">
        <v>1479</v>
      </c>
      <c r="BT35" s="64" t="s">
        <v>1479</v>
      </c>
      <c r="BW35" s="64" t="s">
        <v>52</v>
      </c>
      <c r="BY35" s="97" t="s">
        <v>51</v>
      </c>
      <c r="CB35" s="97" t="s">
        <v>622</v>
      </c>
      <c r="CE35" s="97" t="s">
        <v>1480</v>
      </c>
      <c r="CK35" s="88" t="s">
        <v>54</v>
      </c>
      <c r="CL35" s="64" t="s">
        <v>48</v>
      </c>
      <c r="CM35" s="88" t="s">
        <v>445</v>
      </c>
      <c r="CN35" s="97" t="s">
        <v>85</v>
      </c>
      <c r="CP35" s="64" t="s">
        <v>43</v>
      </c>
      <c r="HT35" s="65"/>
      <c r="HU35" s="65"/>
      <c r="HV35" s="65"/>
      <c r="HW35" s="65"/>
      <c r="HX35" s="65"/>
      <c r="HY35" s="65"/>
      <c r="HZ35" s="65"/>
      <c r="IA35" s="65"/>
      <c r="IB35" s="65"/>
      <c r="IC35" s="65"/>
      <c r="ID35" s="65"/>
      <c r="IE35" s="65"/>
      <c r="IF35" s="65"/>
      <c r="IG35" s="65"/>
      <c r="IH35" s="65"/>
    </row>
    <row r="36" spans="1:242" s="64" customFormat="1" ht="343.2" x14ac:dyDescent="0.3">
      <c r="A36" s="64" t="s">
        <v>1535</v>
      </c>
      <c r="B36" s="64" t="s">
        <v>1546</v>
      </c>
      <c r="C36" s="64" t="s">
        <v>1408</v>
      </c>
      <c r="D36" s="64" t="s">
        <v>1776</v>
      </c>
      <c r="E36" s="64" t="str">
        <f t="shared" si="0"/>
        <v>Julian SEGUIN 
julian.seguin@egis-group.com</v>
      </c>
      <c r="F36" s="98" t="s">
        <v>1467</v>
      </c>
      <c r="G36" s="98" t="s">
        <v>1468</v>
      </c>
      <c r="H36" s="98" t="s">
        <v>1470</v>
      </c>
      <c r="I36" s="82" t="str">
        <f>J36&amp;CHAR(10)&amp;K36&amp;CHAR(10)&amp;L36&amp;" "&amp;M36&amp;CHAR(10)&amp;Adherents_RIPA[[#This Row],[Téléphone (standard)]]</f>
        <v>208 quai de Paludate
33800 Bordeaux Cedex
05-57-97-40-10</v>
      </c>
      <c r="J36" s="98" t="s">
        <v>1751</v>
      </c>
      <c r="K36" s="98"/>
      <c r="L36" s="98">
        <v>33800</v>
      </c>
      <c r="M36" s="98" t="s">
        <v>1752</v>
      </c>
      <c r="N36" s="98" t="s">
        <v>1860</v>
      </c>
      <c r="O36" s="64" t="str">
        <f t="shared" si="1"/>
        <v>Julian SEGUIN 
05.57.97.40.10
07.86.59.96.64
julian.seguin@egis-group.com</v>
      </c>
      <c r="P36" s="98" t="s">
        <v>1467</v>
      </c>
      <c r="Q36" s="98" t="s">
        <v>1468</v>
      </c>
      <c r="R36" s="98" t="s">
        <v>1761</v>
      </c>
      <c r="S36" s="98" t="s">
        <v>1469</v>
      </c>
      <c r="T36" s="98" t="s">
        <v>1470</v>
      </c>
      <c r="U36" s="64" t="str">
        <f t="shared" si="5"/>
        <v>Romain Carthagena 
05.57.97.40.10
07.72.72.27.15
romain.carthagena@egis-group.com</v>
      </c>
      <c r="V36" s="98" t="s">
        <v>1769</v>
      </c>
      <c r="W36" s="98" t="s">
        <v>1770</v>
      </c>
      <c r="X36" s="98" t="s">
        <v>1761</v>
      </c>
      <c r="Y36" s="98" t="s">
        <v>1771</v>
      </c>
      <c r="Z36" s="95" t="s">
        <v>1772</v>
      </c>
      <c r="AA36" s="99" t="s">
        <v>1773</v>
      </c>
      <c r="AB36" s="98" t="s">
        <v>1480</v>
      </c>
      <c r="AC36" s="98"/>
      <c r="AD36" s="98"/>
      <c r="AE36" s="99" t="s">
        <v>1789</v>
      </c>
      <c r="AF36" s="98" t="s">
        <v>48</v>
      </c>
      <c r="AG36" s="98"/>
      <c r="AI36" s="98"/>
      <c r="AJ36" s="98"/>
      <c r="AK36" s="98"/>
      <c r="AL36" s="98"/>
      <c r="AM36" s="98"/>
      <c r="AR36" s="98" t="s">
        <v>43</v>
      </c>
      <c r="AS36" s="98" t="s">
        <v>1774</v>
      </c>
      <c r="BE36" s="98" t="s">
        <v>47</v>
      </c>
      <c r="BF36" s="64" t="str">
        <f t="shared" ref="BF36:BF37" si="7">BE36</f>
        <v>Tous les départements métropolitains</v>
      </c>
      <c r="BG36" s="64" t="s">
        <v>1476</v>
      </c>
      <c r="BH36" s="64" t="s">
        <v>43</v>
      </c>
      <c r="BI36" s="99" t="s">
        <v>1790</v>
      </c>
      <c r="BK36" s="98" t="s">
        <v>43</v>
      </c>
      <c r="BL36" s="98" t="s">
        <v>247</v>
      </c>
      <c r="BM36" s="99" t="s">
        <v>637</v>
      </c>
      <c r="BP36" s="98" t="s">
        <v>1477</v>
      </c>
      <c r="BQ36" s="98" t="s">
        <v>1478</v>
      </c>
      <c r="BR36" s="99" t="s">
        <v>230</v>
      </c>
      <c r="BS36" s="98" t="s">
        <v>1786</v>
      </c>
      <c r="BT36" s="98" t="s">
        <v>1786</v>
      </c>
      <c r="BU36" s="98" t="s">
        <v>1786</v>
      </c>
      <c r="BV36" s="98" t="s">
        <v>1786</v>
      </c>
      <c r="BW36" s="98" t="s">
        <v>51</v>
      </c>
      <c r="BX36" s="98" t="s">
        <v>51</v>
      </c>
      <c r="BY36" s="98" t="s">
        <v>53</v>
      </c>
      <c r="BZ36" s="98" t="s">
        <v>365</v>
      </c>
      <c r="CB36" s="98" t="s">
        <v>1788</v>
      </c>
      <c r="CC36" s="98" t="s">
        <v>1774</v>
      </c>
      <c r="CE36" s="98"/>
      <c r="CK36" s="99" t="s">
        <v>54</v>
      </c>
      <c r="CL36" s="98" t="s">
        <v>48</v>
      </c>
      <c r="CM36" s="98" t="s">
        <v>56</v>
      </c>
      <c r="CN36" s="98" t="s">
        <v>85</v>
      </c>
      <c r="CP36" s="64" t="s">
        <v>43</v>
      </c>
      <c r="HT36" s="65"/>
      <c r="HU36" s="65"/>
      <c r="HV36" s="65"/>
      <c r="HW36" s="65"/>
      <c r="HX36" s="65"/>
      <c r="HY36" s="65"/>
      <c r="HZ36" s="65"/>
      <c r="IA36" s="65"/>
      <c r="IB36" s="65"/>
      <c r="IC36" s="65"/>
      <c r="ID36" s="65"/>
      <c r="IE36" s="65"/>
      <c r="IF36" s="65"/>
      <c r="IG36" s="65"/>
      <c r="IH36" s="65"/>
    </row>
    <row r="37" spans="1:242" s="64" customFormat="1" ht="343.2" x14ac:dyDescent="0.3">
      <c r="A37" s="64" t="s">
        <v>1535</v>
      </c>
      <c r="B37" s="64" t="s">
        <v>1546</v>
      </c>
      <c r="C37" s="64" t="s">
        <v>1408</v>
      </c>
      <c r="D37" s="64" t="s">
        <v>1777</v>
      </c>
      <c r="E37" s="64" t="str">
        <f t="shared" si="0"/>
        <v>Sébatien BEAUPERE 
sebastien.beaupere@egis-group.com</v>
      </c>
      <c r="F37" s="98" t="s">
        <v>1744</v>
      </c>
      <c r="G37" s="98" t="s">
        <v>1794</v>
      </c>
      <c r="H37" s="95" t="s">
        <v>1793</v>
      </c>
      <c r="I37" s="82" t="str">
        <f>J37&amp;CHAR(10)&amp;K37&amp;CHAR(10)&amp;L37&amp;" "&amp;M37&amp;CHAR(10)&amp;Adherents_RIPA[[#This Row],[Téléphone (standard)]]</f>
        <v>7 rue de la Rainière
Parc du Perray
44379 Nantes Cédex
02-28-01-90-90</v>
      </c>
      <c r="J37" s="98" t="s">
        <v>1753</v>
      </c>
      <c r="K37" s="98" t="s">
        <v>1754</v>
      </c>
      <c r="L37" s="98" t="s">
        <v>1755</v>
      </c>
      <c r="M37" s="98" t="s">
        <v>1756</v>
      </c>
      <c r="N37" s="98" t="s">
        <v>1856</v>
      </c>
      <c r="O37" s="64" t="str">
        <f t="shared" si="1"/>
        <v>Sébastien BEAUPERE 
01.39.41.40.00
06.03.12.10.45
sebastien.beaupere@egis-group.com</v>
      </c>
      <c r="P37" s="98" t="s">
        <v>1762</v>
      </c>
      <c r="Q37" s="100" t="s">
        <v>1794</v>
      </c>
      <c r="R37" s="98" t="s">
        <v>1763</v>
      </c>
      <c r="S37" s="98" t="s">
        <v>1764</v>
      </c>
      <c r="T37" s="95" t="s">
        <v>1793</v>
      </c>
      <c r="U37" s="64" t="str">
        <f t="shared" si="5"/>
        <v>Julian SEGUIN 
05.57.97.40.10
07.86.59.96.64
julian.seguin@egis-group.com</v>
      </c>
      <c r="V37" s="98" t="s">
        <v>1467</v>
      </c>
      <c r="W37" s="98" t="s">
        <v>1468</v>
      </c>
      <c r="X37" s="98" t="s">
        <v>1761</v>
      </c>
      <c r="Y37" s="98" t="s">
        <v>1469</v>
      </c>
      <c r="Z37" s="98" t="s">
        <v>1470</v>
      </c>
      <c r="AA37" s="99" t="s">
        <v>1773</v>
      </c>
      <c r="AB37" s="98" t="s">
        <v>1774</v>
      </c>
      <c r="AC37" s="98"/>
      <c r="AD37" s="98"/>
      <c r="AE37" s="99" t="s">
        <v>1789</v>
      </c>
      <c r="AF37" s="98" t="s">
        <v>43</v>
      </c>
      <c r="AG37" s="99" t="s">
        <v>1779</v>
      </c>
      <c r="AI37" s="99" t="s">
        <v>546</v>
      </c>
      <c r="AJ37" s="98"/>
      <c r="AK37" s="98"/>
      <c r="AL37" s="99" t="s">
        <v>511</v>
      </c>
      <c r="AM37" s="99" t="s">
        <v>46</v>
      </c>
      <c r="AR37" s="98" t="s">
        <v>43</v>
      </c>
      <c r="AS37" s="98" t="s">
        <v>1774</v>
      </c>
      <c r="BE37" s="98" t="s">
        <v>47</v>
      </c>
      <c r="BF37" s="64" t="str">
        <f t="shared" si="7"/>
        <v>Tous les départements métropolitains</v>
      </c>
      <c r="BG37" s="64" t="s">
        <v>1476</v>
      </c>
      <c r="BH37" s="64" t="s">
        <v>43</v>
      </c>
      <c r="BI37" s="99" t="s">
        <v>1790</v>
      </c>
      <c r="BK37" s="98" t="s">
        <v>43</v>
      </c>
      <c r="BL37" s="98" t="s">
        <v>247</v>
      </c>
      <c r="BM37" s="99" t="s">
        <v>1784</v>
      </c>
      <c r="BP37" s="98" t="s">
        <v>1477</v>
      </c>
      <c r="BQ37" s="98" t="s">
        <v>1478</v>
      </c>
      <c r="BR37" s="99" t="s">
        <v>1785</v>
      </c>
      <c r="BS37" s="98" t="s">
        <v>1787</v>
      </c>
      <c r="BT37" s="98" t="s">
        <v>1787</v>
      </c>
      <c r="BU37" s="98" t="s">
        <v>1787</v>
      </c>
      <c r="BV37" s="98"/>
      <c r="BW37" s="98" t="s">
        <v>53</v>
      </c>
      <c r="BX37" s="98" t="s">
        <v>365</v>
      </c>
      <c r="BY37" s="98" t="s">
        <v>53</v>
      </c>
      <c r="BZ37" s="98" t="s">
        <v>365</v>
      </c>
      <c r="CB37" s="98" t="s">
        <v>622</v>
      </c>
      <c r="CE37" s="98" t="s">
        <v>1774</v>
      </c>
      <c r="CK37" s="99" t="s">
        <v>54</v>
      </c>
      <c r="CL37" s="98" t="s">
        <v>48</v>
      </c>
      <c r="CM37" s="98" t="s">
        <v>56</v>
      </c>
      <c r="CN37" s="98" t="s">
        <v>85</v>
      </c>
      <c r="CP37" s="64" t="s">
        <v>43</v>
      </c>
      <c r="HT37" s="65"/>
      <c r="HU37" s="65"/>
      <c r="HV37" s="65"/>
      <c r="HW37" s="65"/>
      <c r="HX37" s="65"/>
      <c r="HY37" s="65"/>
      <c r="HZ37" s="65"/>
      <c r="IA37" s="65"/>
      <c r="IB37" s="65"/>
      <c r="IC37" s="65"/>
      <c r="ID37" s="65"/>
      <c r="IE37" s="65"/>
      <c r="IF37" s="65"/>
      <c r="IG37" s="65"/>
      <c r="IH37" s="65"/>
    </row>
    <row r="38" spans="1:242" s="64" customFormat="1" ht="343.2" x14ac:dyDescent="0.3">
      <c r="A38" s="64" t="s">
        <v>1535</v>
      </c>
      <c r="B38" s="64" t="s">
        <v>1546</v>
      </c>
      <c r="C38" s="64" t="s">
        <v>1408</v>
      </c>
      <c r="D38" s="64" t="s">
        <v>1778</v>
      </c>
      <c r="E38" s="64" t="str">
        <f t="shared" si="0"/>
        <v>Christian COSTE 
christian.coste@egis-group.com</v>
      </c>
      <c r="F38" s="98" t="s">
        <v>1745</v>
      </c>
      <c r="G38" s="98" t="s">
        <v>1746</v>
      </c>
      <c r="H38" s="98" t="s">
        <v>1749</v>
      </c>
      <c r="I38" s="82" t="str">
        <f>J38&amp;CHAR(10)&amp;K38&amp;CHAR(10)&amp;L38&amp;" "&amp;M38&amp;CHAR(10)&amp;Adherents_RIPA[[#This Row],[Téléphone (standard)]]</f>
        <v>360 rue Louis de Broglie
Immeuble Le Palatin
13290 Aix-en-Provence
04-42-16-65-00</v>
      </c>
      <c r="J38" s="98" t="s">
        <v>1757</v>
      </c>
      <c r="K38" s="98" t="s">
        <v>1858</v>
      </c>
      <c r="L38" s="98" t="s">
        <v>401</v>
      </c>
      <c r="M38" s="98" t="s">
        <v>402</v>
      </c>
      <c r="N38" s="98" t="s">
        <v>1857</v>
      </c>
      <c r="O38" s="64" t="str">
        <f t="shared" si="1"/>
        <v>Christian COSTE 
04.42.16.65.00
06.03.53.20.38
christian.coste@egis-group.com</v>
      </c>
      <c r="P38" s="98" t="s">
        <v>1745</v>
      </c>
      <c r="Q38" s="98" t="s">
        <v>1746</v>
      </c>
      <c r="R38" s="98" t="s">
        <v>1765</v>
      </c>
      <c r="S38" s="98" t="s">
        <v>1766</v>
      </c>
      <c r="T38" s="95" t="s">
        <v>1749</v>
      </c>
      <c r="U38" s="64" t="str">
        <f t="shared" si="5"/>
        <v>Julian SEGUIN 
05.57.97.40.10
07.86.59.96.64
julian.seguin@egis-group.com</v>
      </c>
      <c r="V38" s="98" t="s">
        <v>1467</v>
      </c>
      <c r="W38" s="98" t="s">
        <v>1468</v>
      </c>
      <c r="X38" s="98" t="s">
        <v>1761</v>
      </c>
      <c r="Y38" s="98" t="s">
        <v>1469</v>
      </c>
      <c r="Z38" s="98" t="s">
        <v>1470</v>
      </c>
      <c r="AA38" s="99" t="s">
        <v>1773</v>
      </c>
      <c r="AB38" s="98" t="s">
        <v>1774</v>
      </c>
      <c r="AC38" s="98"/>
      <c r="AD38" s="98"/>
      <c r="AE38" s="99" t="s">
        <v>1481</v>
      </c>
      <c r="AF38" s="98" t="s">
        <v>43</v>
      </c>
      <c r="AG38" s="98" t="s">
        <v>232</v>
      </c>
      <c r="AI38" s="98"/>
      <c r="AJ38" s="98"/>
      <c r="AK38" s="98"/>
      <c r="AL38" s="99" t="s">
        <v>511</v>
      </c>
      <c r="AM38" s="99" t="s">
        <v>46</v>
      </c>
      <c r="AR38" s="98" t="s">
        <v>43</v>
      </c>
      <c r="AS38" s="99" t="s">
        <v>1783</v>
      </c>
      <c r="AV38" s="64" t="s">
        <v>1174</v>
      </c>
      <c r="BE38" s="98" t="s">
        <v>47</v>
      </c>
      <c r="BF38" s="64" t="str">
        <f>BE38</f>
        <v>Tous les départements métropolitains</v>
      </c>
      <c r="BG38" s="64" t="s">
        <v>1476</v>
      </c>
      <c r="BH38" s="64" t="s">
        <v>43</v>
      </c>
      <c r="BI38" s="99" t="s">
        <v>1790</v>
      </c>
      <c r="BK38" s="98" t="s">
        <v>43</v>
      </c>
      <c r="BL38" s="98" t="s">
        <v>247</v>
      </c>
      <c r="BM38" s="99" t="s">
        <v>1784</v>
      </c>
      <c r="BP38" s="98" t="s">
        <v>1477</v>
      </c>
      <c r="BQ38" s="98" t="s">
        <v>1478</v>
      </c>
      <c r="BR38" s="99" t="s">
        <v>1785</v>
      </c>
      <c r="BS38" s="98" t="s">
        <v>1786</v>
      </c>
      <c r="BT38" s="98" t="s">
        <v>1786</v>
      </c>
      <c r="BU38" s="98" t="s">
        <v>1786</v>
      </c>
      <c r="BV38" s="98"/>
      <c r="BW38" s="98" t="s">
        <v>53</v>
      </c>
      <c r="BX38" s="98" t="s">
        <v>365</v>
      </c>
      <c r="BY38" s="98" t="s">
        <v>53</v>
      </c>
      <c r="BZ38" s="98" t="s">
        <v>365</v>
      </c>
      <c r="CB38" s="98" t="s">
        <v>622</v>
      </c>
      <c r="CE38" s="98" t="s">
        <v>1774</v>
      </c>
      <c r="CK38" s="99" t="s">
        <v>54</v>
      </c>
      <c r="CL38" s="98" t="s">
        <v>48</v>
      </c>
      <c r="CM38" s="98" t="s">
        <v>56</v>
      </c>
      <c r="CN38" s="98" t="s">
        <v>85</v>
      </c>
      <c r="CP38" s="64" t="s">
        <v>43</v>
      </c>
      <c r="HT38" s="65"/>
      <c r="HU38" s="65"/>
      <c r="HV38" s="65"/>
      <c r="HW38" s="65"/>
      <c r="HX38" s="65"/>
      <c r="HY38" s="65"/>
      <c r="HZ38" s="65"/>
      <c r="IA38" s="65"/>
      <c r="IB38" s="65"/>
      <c r="IC38" s="65"/>
      <c r="ID38" s="65"/>
      <c r="IE38" s="65"/>
      <c r="IF38" s="65"/>
      <c r="IG38" s="65"/>
      <c r="IH38" s="65"/>
    </row>
    <row r="39" spans="1:242" s="64" customFormat="1" ht="343.2" x14ac:dyDescent="0.3">
      <c r="A39" s="64" t="s">
        <v>1535</v>
      </c>
      <c r="B39" s="64" t="s">
        <v>1546</v>
      </c>
      <c r="C39" s="64" t="s">
        <v>1408</v>
      </c>
      <c r="D39" s="64" t="s">
        <v>1792</v>
      </c>
      <c r="E39" s="64" t="str">
        <f t="shared" si="0"/>
        <v>Lucie CHRETIEN 
lucie.chretien@egis-group.com</v>
      </c>
      <c r="F39" s="98" t="s">
        <v>1747</v>
      </c>
      <c r="G39" s="98" t="s">
        <v>1748</v>
      </c>
      <c r="H39" s="98" t="s">
        <v>1750</v>
      </c>
      <c r="I39" s="82" t="str">
        <f>J39&amp;CHAR(10)&amp;K39&amp;CHAR(10)&amp;L39&amp;" "&amp;M39&amp;CHAR(10)&amp;Adherents_RIPA[[#This Row],[Téléphone (standard)]]</f>
        <v>97 rue Haroun Tazieff
Laxou Cedex
54522 Maxéville
03-83-93-73-02</v>
      </c>
      <c r="J39" s="98" t="s">
        <v>1758</v>
      </c>
      <c r="K39" s="64" t="s">
        <v>1791</v>
      </c>
      <c r="L39" s="98" t="s">
        <v>1760</v>
      </c>
      <c r="M39" s="98" t="s">
        <v>1759</v>
      </c>
      <c r="N39" s="98" t="s">
        <v>1855</v>
      </c>
      <c r="O39" s="64" t="str">
        <f t="shared" si="1"/>
        <v>Lucie CHRETIEN 
03.83.93.73.50
06.98.06.46.24
lucie.chretien@egis-group.com</v>
      </c>
      <c r="P39" s="98" t="s">
        <v>1747</v>
      </c>
      <c r="Q39" s="98" t="s">
        <v>1748</v>
      </c>
      <c r="R39" s="98" t="s">
        <v>1767</v>
      </c>
      <c r="S39" s="98" t="s">
        <v>1768</v>
      </c>
      <c r="T39" s="95" t="s">
        <v>1750</v>
      </c>
      <c r="U39" s="64" t="str">
        <f t="shared" si="5"/>
        <v>Julian SEGUIN 
05.57.97.40.10
07.86.59.96.64
julian.seguin@egis-group.com</v>
      </c>
      <c r="V39" s="98" t="s">
        <v>1467</v>
      </c>
      <c r="W39" s="98" t="s">
        <v>1468</v>
      </c>
      <c r="X39" s="98" t="s">
        <v>1761</v>
      </c>
      <c r="Y39" s="98" t="s">
        <v>1469</v>
      </c>
      <c r="Z39" s="98" t="s">
        <v>1470</v>
      </c>
      <c r="AA39" s="99" t="s">
        <v>1773</v>
      </c>
      <c r="AB39" s="98" t="s">
        <v>1774</v>
      </c>
      <c r="AC39" s="98"/>
      <c r="AD39" s="98"/>
      <c r="AE39" s="99" t="s">
        <v>1789</v>
      </c>
      <c r="AF39" s="98" t="s">
        <v>43</v>
      </c>
      <c r="AG39" s="99" t="s">
        <v>1780</v>
      </c>
      <c r="AI39" s="99" t="s">
        <v>546</v>
      </c>
      <c r="AJ39" s="99" t="s">
        <v>1781</v>
      </c>
      <c r="AK39" s="98"/>
      <c r="AL39" s="99" t="s">
        <v>1782</v>
      </c>
      <c r="AM39" s="99" t="s">
        <v>46</v>
      </c>
      <c r="AR39" s="98" t="s">
        <v>43</v>
      </c>
      <c r="AS39" s="98" t="s">
        <v>1774</v>
      </c>
      <c r="BE39" s="98" t="s">
        <v>47</v>
      </c>
      <c r="BF39" s="64" t="s">
        <v>47</v>
      </c>
      <c r="BG39" s="64" t="s">
        <v>1476</v>
      </c>
      <c r="BH39" s="64" t="s">
        <v>43</v>
      </c>
      <c r="BI39" s="99" t="s">
        <v>1790</v>
      </c>
      <c r="BK39" s="98" t="s">
        <v>43</v>
      </c>
      <c r="BL39" s="98" t="s">
        <v>247</v>
      </c>
      <c r="BM39" s="99" t="s">
        <v>1784</v>
      </c>
      <c r="BP39" s="98" t="s">
        <v>1477</v>
      </c>
      <c r="BQ39" s="98" t="s">
        <v>1478</v>
      </c>
      <c r="BR39" s="99" t="s">
        <v>1785</v>
      </c>
      <c r="BS39" s="98" t="s">
        <v>1786</v>
      </c>
      <c r="BT39" s="98" t="s">
        <v>1786</v>
      </c>
      <c r="BU39" s="98" t="s">
        <v>1786</v>
      </c>
      <c r="BV39" s="98"/>
      <c r="BW39" s="98" t="s">
        <v>53</v>
      </c>
      <c r="BX39" s="98" t="s">
        <v>365</v>
      </c>
      <c r="BY39" s="98" t="s">
        <v>53</v>
      </c>
      <c r="BZ39" s="98" t="s">
        <v>365</v>
      </c>
      <c r="CB39" s="98" t="s">
        <v>622</v>
      </c>
      <c r="CE39" s="99" t="s">
        <v>1783</v>
      </c>
      <c r="CK39" s="99" t="s">
        <v>54</v>
      </c>
      <c r="CL39" s="98" t="s">
        <v>48</v>
      </c>
      <c r="CM39" s="98" t="s">
        <v>56</v>
      </c>
      <c r="CN39" s="98" t="s">
        <v>85</v>
      </c>
      <c r="CP39" s="64" t="s">
        <v>43</v>
      </c>
      <c r="HT39" s="65"/>
      <c r="HU39" s="65"/>
      <c r="HV39" s="65"/>
      <c r="HW39" s="65"/>
      <c r="HX39" s="65"/>
      <c r="HY39" s="65"/>
      <c r="HZ39" s="65"/>
      <c r="IA39" s="65"/>
      <c r="IB39" s="65"/>
      <c r="IC39" s="65"/>
      <c r="ID39" s="65"/>
      <c r="IE39" s="65"/>
      <c r="IF39" s="65"/>
      <c r="IG39" s="65"/>
      <c r="IH39" s="65"/>
    </row>
    <row r="40" spans="1:242" s="64" customFormat="1" ht="230.4" x14ac:dyDescent="0.3">
      <c r="A40" s="64" t="s">
        <v>1535</v>
      </c>
      <c r="B40" s="64" t="s">
        <v>1546</v>
      </c>
      <c r="C40" s="64" t="s">
        <v>1415</v>
      </c>
      <c r="D40" s="64" t="s">
        <v>471</v>
      </c>
      <c r="E40" s="64" t="str">
        <f t="shared" ref="E40:E96" si="8">F40&amp;" "&amp;G40&amp;" "&amp;CHAR(10)&amp;H40</f>
        <v>THOMAS VIALETTES 
t.vialettes@emts-eu.com</v>
      </c>
      <c r="F40" s="64" t="s">
        <v>472</v>
      </c>
      <c r="G40" s="64" t="s">
        <v>473</v>
      </c>
      <c r="H40" s="64" t="s">
        <v>474</v>
      </c>
      <c r="I40" s="82" t="str">
        <f>J40&amp;CHAR(10)&amp;K40&amp;CHAR(10)&amp;L40&amp;" "&amp;M40&amp;CHAR(10)&amp;Adherents_RIPA[[#This Row],[Téléphone (standard)]]</f>
        <v>186 BOULEVARD PASTEUR
13730 ST VICTORET
04-88-01-50-90</v>
      </c>
      <c r="J40" s="64" t="s">
        <v>475</v>
      </c>
      <c r="L40" s="64" t="s">
        <v>476</v>
      </c>
      <c r="M40" s="64" t="s">
        <v>477</v>
      </c>
      <c r="N40" s="64" t="s">
        <v>1831</v>
      </c>
      <c r="O40" s="64" t="str">
        <f t="shared" si="1"/>
        <v>Thomas Vialettes 
04.88.01.50.90
06.12.47.51.11
t.vialettes@emts-eu.com</v>
      </c>
      <c r="P40" s="64" t="s">
        <v>478</v>
      </c>
      <c r="Q40" s="94" t="s">
        <v>479</v>
      </c>
      <c r="R40" s="94" t="s">
        <v>480</v>
      </c>
      <c r="S40" s="64" t="s">
        <v>481</v>
      </c>
      <c r="T40" s="64" t="s">
        <v>474</v>
      </c>
      <c r="U40" s="64" t="str">
        <f t="shared" si="5"/>
        <v>Charbel Jabbour 
04.88.01.50.90
06.98.23.85.83
c.jabbour@emts-eu.com</v>
      </c>
      <c r="V40" s="64" t="s">
        <v>482</v>
      </c>
      <c r="W40" s="64" t="s">
        <v>483</v>
      </c>
      <c r="X40" s="64" t="s">
        <v>480</v>
      </c>
      <c r="Y40" s="94" t="s">
        <v>484</v>
      </c>
      <c r="Z40" s="94" t="s">
        <v>485</v>
      </c>
      <c r="AA40" s="64" t="s">
        <v>1412</v>
      </c>
      <c r="AE40" s="64" t="s">
        <v>502</v>
      </c>
      <c r="AF40" s="64" t="s">
        <v>43</v>
      </c>
      <c r="AG40" s="64" t="s">
        <v>486</v>
      </c>
      <c r="AH40" s="64" t="s">
        <v>489</v>
      </c>
      <c r="AI40" s="92" t="s">
        <v>487</v>
      </c>
      <c r="AJ40" s="64" t="s">
        <v>488</v>
      </c>
      <c r="AK40" s="64" t="s">
        <v>81</v>
      </c>
      <c r="AM40" s="64" t="s">
        <v>490</v>
      </c>
      <c r="AR40" s="64" t="s">
        <v>43</v>
      </c>
      <c r="AS40" s="64" t="s">
        <v>491</v>
      </c>
      <c r="AT40" s="64" t="s">
        <v>492</v>
      </c>
      <c r="AU40" s="64" t="s">
        <v>493</v>
      </c>
      <c r="AX40" s="64" t="s">
        <v>494</v>
      </c>
      <c r="BD40" s="64" t="s">
        <v>495</v>
      </c>
      <c r="BE40" s="64" t="s">
        <v>47</v>
      </c>
      <c r="BF40" s="64" t="str">
        <f t="shared" si="6"/>
        <v>Tous les départements métropolitains</v>
      </c>
      <c r="BG40" s="64" t="s">
        <v>1476</v>
      </c>
      <c r="BH40" s="64" t="s">
        <v>43</v>
      </c>
      <c r="BI40" s="64" t="s">
        <v>59</v>
      </c>
      <c r="BJ40" s="64" t="s">
        <v>501</v>
      </c>
      <c r="BK40" s="64" t="s">
        <v>43</v>
      </c>
      <c r="BL40" s="64" t="s">
        <v>247</v>
      </c>
      <c r="BM40" s="64" t="s">
        <v>496</v>
      </c>
      <c r="BP40" s="64" t="s">
        <v>497</v>
      </c>
      <c r="BR40" s="64" t="s">
        <v>230</v>
      </c>
      <c r="BS40" s="64" t="s">
        <v>498</v>
      </c>
      <c r="BT40" s="64" t="s">
        <v>498</v>
      </c>
      <c r="BU40" s="64" t="s">
        <v>498</v>
      </c>
      <c r="BV40" s="64" t="s">
        <v>498</v>
      </c>
      <c r="BW40" s="64" t="s">
        <v>53</v>
      </c>
      <c r="BX40" s="64" t="s">
        <v>52</v>
      </c>
      <c r="BY40" s="64" t="s">
        <v>53</v>
      </c>
      <c r="BZ40" s="64" t="s">
        <v>365</v>
      </c>
      <c r="CK40" s="64" t="s">
        <v>499</v>
      </c>
      <c r="CL40" s="64" t="s">
        <v>500</v>
      </c>
      <c r="CM40" s="64" t="s">
        <v>56</v>
      </c>
      <c r="CN40" s="64" t="s">
        <v>57</v>
      </c>
      <c r="CP40" s="64" t="s">
        <v>43</v>
      </c>
      <c r="HT40" s="65"/>
      <c r="HU40" s="65"/>
      <c r="HV40" s="65"/>
      <c r="HW40" s="65"/>
      <c r="HX40" s="65"/>
      <c r="HY40" s="65"/>
      <c r="HZ40" s="65"/>
      <c r="IA40" s="65"/>
      <c r="IB40" s="65"/>
      <c r="IC40" s="65"/>
      <c r="ID40" s="65"/>
      <c r="IE40" s="65"/>
      <c r="IF40" s="65"/>
      <c r="IG40" s="65"/>
      <c r="IH40" s="65"/>
    </row>
    <row r="41" spans="1:242" s="64" customFormat="1" ht="273.60000000000002" x14ac:dyDescent="0.3">
      <c r="A41" s="64" t="s">
        <v>1498</v>
      </c>
      <c r="B41" s="64" t="s">
        <v>1567</v>
      </c>
      <c r="C41" s="64" t="s">
        <v>1411</v>
      </c>
      <c r="D41" s="64" t="s">
        <v>503</v>
      </c>
      <c r="E41" s="64" t="str">
        <f t="shared" si="8"/>
        <v>Frédéric BOVER 
f.bover@envireausol.fr</v>
      </c>
      <c r="F41" s="64" t="s">
        <v>515</v>
      </c>
      <c r="G41" s="64" t="s">
        <v>516</v>
      </c>
      <c r="H41" s="64" t="s">
        <v>517</v>
      </c>
      <c r="I41" s="82" t="str">
        <f>J41&amp;CHAR(10)&amp;K41&amp;CHAR(10)&amp;L41&amp;" "&amp;M41&amp;CHAR(10)&amp;Adherents_RIPA[[#This Row],[Téléphone (standard)]]</f>
        <v>6B rue Georges Polossat
69720 SAINT-LAURENT-DE-MURE
04-28-29-11-77</v>
      </c>
      <c r="J41" s="64" t="s">
        <v>518</v>
      </c>
      <c r="L41" s="64" t="s">
        <v>519</v>
      </c>
      <c r="M41" s="64" t="s">
        <v>520</v>
      </c>
      <c r="N41" s="64" t="s">
        <v>1813</v>
      </c>
      <c r="O41" s="64" t="str">
        <f t="shared" si="1"/>
        <v>Frédéric BOVER 
04.28.29.11.77
07.71.82.36.13
f.bover@envireausol.fr</v>
      </c>
      <c r="P41" s="64" t="s">
        <v>515</v>
      </c>
      <c r="Q41" s="94" t="s">
        <v>516</v>
      </c>
      <c r="R41" s="94" t="s">
        <v>521</v>
      </c>
      <c r="S41" s="93" t="s">
        <v>522</v>
      </c>
      <c r="T41" s="64" t="s">
        <v>517</v>
      </c>
      <c r="U41" s="64" t="str">
        <f t="shared" si="5"/>
        <v>Yoann GRANDPIERRE 
04.28.29.11.77
07.55.68.60.64
y.grandpierre@envireausol.fr</v>
      </c>
      <c r="V41" s="64" t="s">
        <v>523</v>
      </c>
      <c r="W41" s="64" t="s">
        <v>524</v>
      </c>
      <c r="X41" s="64" t="s">
        <v>521</v>
      </c>
      <c r="Y41" s="94" t="s">
        <v>525</v>
      </c>
      <c r="Z41" s="94" t="s">
        <v>526</v>
      </c>
      <c r="AA41" s="64" t="s">
        <v>1412</v>
      </c>
      <c r="AD41" s="93"/>
      <c r="AE41" s="64" t="s">
        <v>514</v>
      </c>
      <c r="AF41" s="94" t="s">
        <v>43</v>
      </c>
      <c r="AG41" s="93" t="s">
        <v>510</v>
      </c>
      <c r="AH41" s="64" t="s">
        <v>46</v>
      </c>
      <c r="AI41" s="92" t="s">
        <v>363</v>
      </c>
      <c r="AJ41" s="93" t="s">
        <v>527</v>
      </c>
      <c r="AK41" s="64" t="s">
        <v>81</v>
      </c>
      <c r="AL41" s="64" t="s">
        <v>511</v>
      </c>
      <c r="AM41" s="64" t="s">
        <v>512</v>
      </c>
      <c r="AR41" s="64" t="s">
        <v>48</v>
      </c>
      <c r="BE41" s="64" t="s">
        <v>47</v>
      </c>
      <c r="BF41" s="64" t="str">
        <f t="shared" si="6"/>
        <v>Tous les départements métropolitains</v>
      </c>
      <c r="BG41" s="64" t="s">
        <v>1476</v>
      </c>
      <c r="BH41" s="64" t="s">
        <v>48</v>
      </c>
      <c r="BK41" s="64" t="s">
        <v>48</v>
      </c>
      <c r="BP41" s="64" t="s">
        <v>1815</v>
      </c>
      <c r="BQ41" s="64" t="s">
        <v>1817</v>
      </c>
      <c r="BR41" s="64" t="s">
        <v>230</v>
      </c>
      <c r="BS41" s="64" t="s">
        <v>513</v>
      </c>
      <c r="BT41" s="64" t="s">
        <v>513</v>
      </c>
      <c r="BU41" s="64" t="s">
        <v>513</v>
      </c>
      <c r="BV41" s="64" t="s">
        <v>513</v>
      </c>
      <c r="BW41" s="64" t="s">
        <v>51</v>
      </c>
      <c r="BY41" s="64" t="s">
        <v>51</v>
      </c>
      <c r="CK41" s="64" t="s">
        <v>54</v>
      </c>
      <c r="CL41" s="64" t="s">
        <v>48</v>
      </c>
      <c r="CM41" s="64" t="s">
        <v>445</v>
      </c>
      <c r="CN41" s="64" t="s">
        <v>57</v>
      </c>
      <c r="CP41" s="64" t="s">
        <v>43</v>
      </c>
      <c r="HT41" s="65"/>
      <c r="HU41" s="65"/>
      <c r="HV41" s="65"/>
      <c r="HW41" s="65"/>
      <c r="HX41" s="65"/>
      <c r="HY41" s="65"/>
      <c r="HZ41" s="65"/>
      <c r="IA41" s="65"/>
      <c r="IB41" s="65"/>
      <c r="IC41" s="65"/>
      <c r="ID41" s="65"/>
      <c r="IE41" s="65"/>
      <c r="IF41" s="65"/>
      <c r="IG41" s="65"/>
      <c r="IH41" s="65"/>
    </row>
    <row r="42" spans="1:242" s="64" customFormat="1" ht="273.60000000000002" x14ac:dyDescent="0.3">
      <c r="A42" s="64" t="s">
        <v>1498</v>
      </c>
      <c r="B42" s="64" t="s">
        <v>1567</v>
      </c>
      <c r="C42" s="64" t="s">
        <v>1411</v>
      </c>
      <c r="D42" s="64" t="s">
        <v>503</v>
      </c>
      <c r="E42" s="64" t="str">
        <f t="shared" si="8"/>
        <v>Jean-Pierre GOETTMANN 
jp.goettmann@envireausol.fr</v>
      </c>
      <c r="F42" s="64" t="s">
        <v>507</v>
      </c>
      <c r="G42" s="64" t="s">
        <v>504</v>
      </c>
      <c r="H42" s="64" t="s">
        <v>509</v>
      </c>
      <c r="I42" s="82" t="str">
        <f>J42&amp;CHAR(10)&amp;K42&amp;CHAR(10)&amp;L42&amp;" "&amp;M42&amp;CHAR(10)&amp;Adherents_RIPA[[#This Row],[Téléphone (standard)]]</f>
        <v>9 RUE DE NAIROBI
67150 ERSTEIN
03-90-00-21-64</v>
      </c>
      <c r="J42" s="64" t="s">
        <v>528</v>
      </c>
      <c r="L42" s="64" t="s">
        <v>529</v>
      </c>
      <c r="M42" s="64" t="s">
        <v>530</v>
      </c>
      <c r="N42" s="64" t="s">
        <v>1814</v>
      </c>
      <c r="O42" s="64" t="str">
        <f t="shared" si="1"/>
        <v>Jean-Pierre GOETTMANN 
03.90.00.21.64
06.18.57.63.00
jp.goettmann@envireausol.fr</v>
      </c>
      <c r="P42" s="64" t="s">
        <v>507</v>
      </c>
      <c r="Q42" s="94" t="s">
        <v>504</v>
      </c>
      <c r="R42" s="94" t="s">
        <v>531</v>
      </c>
      <c r="S42" s="64" t="s">
        <v>508</v>
      </c>
      <c r="T42" s="64" t="s">
        <v>509</v>
      </c>
      <c r="U42" s="64" t="str">
        <f t="shared" si="5"/>
        <v>Thomas GOETTMANN 
03.90.00.21.64
06.13.56.07.70
t.goettmann@envireausol.fr</v>
      </c>
      <c r="V42" s="64" t="s">
        <v>478</v>
      </c>
      <c r="W42" s="64" t="s">
        <v>504</v>
      </c>
      <c r="X42" s="64" t="s">
        <v>531</v>
      </c>
      <c r="Y42" s="94" t="s">
        <v>506</v>
      </c>
      <c r="Z42" s="94" t="s">
        <v>505</v>
      </c>
      <c r="AA42" s="64" t="s">
        <v>1412</v>
      </c>
      <c r="AE42" s="64" t="s">
        <v>514</v>
      </c>
      <c r="AF42" s="64" t="s">
        <v>43</v>
      </c>
      <c r="AG42" s="64" t="s">
        <v>510</v>
      </c>
      <c r="AH42" s="64" t="s">
        <v>46</v>
      </c>
      <c r="AI42" s="92" t="s">
        <v>363</v>
      </c>
      <c r="AJ42" s="64" t="s">
        <v>527</v>
      </c>
      <c r="AK42" s="64" t="s">
        <v>81</v>
      </c>
      <c r="AL42" s="64" t="s">
        <v>511</v>
      </c>
      <c r="AM42" s="64" t="s">
        <v>512</v>
      </c>
      <c r="AR42" s="64" t="s">
        <v>48</v>
      </c>
      <c r="BE42" s="64" t="s">
        <v>47</v>
      </c>
      <c r="BF42" s="64" t="str">
        <f t="shared" si="6"/>
        <v>Tous les départements métropolitains</v>
      </c>
      <c r="BG42" s="64" t="s">
        <v>1476</v>
      </c>
      <c r="BH42" s="64" t="s">
        <v>48</v>
      </c>
      <c r="BK42" s="64" t="s">
        <v>48</v>
      </c>
      <c r="BP42" s="64" t="s">
        <v>1816</v>
      </c>
      <c r="BQ42" s="64" t="s">
        <v>1817</v>
      </c>
      <c r="BR42" s="64" t="s">
        <v>230</v>
      </c>
      <c r="BS42" s="64" t="s">
        <v>513</v>
      </c>
      <c r="BT42" s="64" t="s">
        <v>513</v>
      </c>
      <c r="BU42" s="64" t="s">
        <v>513</v>
      </c>
      <c r="BV42" s="64" t="s">
        <v>513</v>
      </c>
      <c r="BW42" s="64" t="s">
        <v>51</v>
      </c>
      <c r="BY42" s="64" t="s">
        <v>51</v>
      </c>
      <c r="CK42" s="64" t="s">
        <v>54</v>
      </c>
      <c r="CL42" s="64" t="s">
        <v>48</v>
      </c>
      <c r="CM42" s="64" t="s">
        <v>445</v>
      </c>
      <c r="CN42" s="64" t="s">
        <v>57</v>
      </c>
      <c r="CP42" s="64" t="s">
        <v>43</v>
      </c>
      <c r="HT42" s="65"/>
      <c r="HU42" s="65"/>
      <c r="HV42" s="65"/>
      <c r="HW42" s="65"/>
      <c r="HX42" s="65"/>
      <c r="HY42" s="65"/>
      <c r="HZ42" s="65"/>
      <c r="IA42" s="65"/>
      <c r="IB42" s="65"/>
      <c r="IC42" s="65"/>
      <c r="ID42" s="65"/>
      <c r="IE42" s="65"/>
      <c r="IF42" s="65"/>
      <c r="IG42" s="65"/>
      <c r="IH42" s="65"/>
    </row>
    <row r="43" spans="1:242" s="64" customFormat="1" ht="273.60000000000002" x14ac:dyDescent="0.3">
      <c r="A43" s="64" t="s">
        <v>1498</v>
      </c>
      <c r="B43" s="64" t="s">
        <v>1567</v>
      </c>
      <c r="C43" s="64" t="s">
        <v>1411</v>
      </c>
      <c r="D43" s="64" t="s">
        <v>1271</v>
      </c>
      <c r="E43" s="64" t="str">
        <f t="shared" si="8"/>
        <v>Servane DELPY 
s.delpy@envisol.fr</v>
      </c>
      <c r="F43" s="64" t="s">
        <v>939</v>
      </c>
      <c r="G43" s="64" t="s">
        <v>940</v>
      </c>
      <c r="H43" s="64" t="s">
        <v>941</v>
      </c>
      <c r="I43" s="82" t="str">
        <f>J43&amp;CHAR(10)&amp;K43&amp;CHAR(10)&amp;L43&amp;" "&amp;M43&amp;CHAR(10)&amp;Adherents_RIPA[[#This Row],[Téléphone (standard)]]</f>
        <v xml:space="preserve">SS ENVISOL
70 Avenue du Général De Gaulle
904022 Créteil
</v>
      </c>
      <c r="J43" s="64" t="s">
        <v>942</v>
      </c>
      <c r="K43" s="64" t="s">
        <v>943</v>
      </c>
      <c r="L43" s="64" t="s">
        <v>944</v>
      </c>
      <c r="M43" s="64" t="s">
        <v>945</v>
      </c>
      <c r="O43" s="64" t="str">
        <f t="shared" si="1"/>
        <v>Aurélie MALVOISIN 
02.32.10.73.30
06.20.67.61.52
a.malvoisin@envisol.fr</v>
      </c>
      <c r="P43" s="64" t="s">
        <v>946</v>
      </c>
      <c r="Q43" s="94" t="s">
        <v>947</v>
      </c>
      <c r="R43" s="94" t="s">
        <v>948</v>
      </c>
      <c r="S43" s="64" t="s">
        <v>949</v>
      </c>
      <c r="T43" s="64" t="s">
        <v>950</v>
      </c>
      <c r="U43" s="64" t="str">
        <f t="shared" si="5"/>
        <v>Gaël PLASSART 
04.74.83.62.16
06.28.65.74.83
g.plassart@envisol.fr</v>
      </c>
      <c r="V43" s="64" t="s">
        <v>951</v>
      </c>
      <c r="W43" s="64" t="s">
        <v>952</v>
      </c>
      <c r="X43" s="64" t="s">
        <v>953</v>
      </c>
      <c r="Y43" s="94" t="s">
        <v>954</v>
      </c>
      <c r="Z43" s="94" t="s">
        <v>955</v>
      </c>
      <c r="AA43" s="64" t="s">
        <v>1412</v>
      </c>
      <c r="AE43" s="64" t="s">
        <v>267</v>
      </c>
      <c r="AF43" s="64" t="s">
        <v>43</v>
      </c>
      <c r="AG43" s="64" t="s">
        <v>956</v>
      </c>
      <c r="AI43" s="92" t="s">
        <v>363</v>
      </c>
      <c r="AJ43" s="64" t="s">
        <v>957</v>
      </c>
      <c r="AR43" s="64" t="s">
        <v>48</v>
      </c>
      <c r="BE43" s="64" t="s">
        <v>958</v>
      </c>
      <c r="BF43" s="64" t="str">
        <f t="shared" si="6"/>
        <v>77 Seine-et-Marne
95 Val-D'Oise
78 Yvelines
91 Essonne
51 Marne
60 Oise
02 Aisne</v>
      </c>
      <c r="BG43" s="64" t="s">
        <v>1549</v>
      </c>
      <c r="BH43" s="64" t="s">
        <v>48</v>
      </c>
      <c r="BK43" s="64" t="s">
        <v>48</v>
      </c>
      <c r="BR43" s="64" t="s">
        <v>186</v>
      </c>
      <c r="BS43" s="64" t="s">
        <v>50</v>
      </c>
      <c r="BW43" s="64" t="s">
        <v>51</v>
      </c>
      <c r="BY43" s="64" t="s">
        <v>51</v>
      </c>
      <c r="CK43" s="64" t="s">
        <v>54</v>
      </c>
      <c r="CL43" s="64" t="s">
        <v>48</v>
      </c>
      <c r="CM43" s="64" t="s">
        <v>190</v>
      </c>
      <c r="CN43" s="64" t="s">
        <v>85</v>
      </c>
      <c r="HT43" s="65"/>
      <c r="HU43" s="65"/>
      <c r="HV43" s="65"/>
      <c r="HW43" s="65"/>
      <c r="HX43" s="65"/>
      <c r="HY43" s="65"/>
      <c r="HZ43" s="65"/>
      <c r="IA43" s="65"/>
      <c r="IB43" s="65"/>
      <c r="IC43" s="65"/>
      <c r="ID43" s="65"/>
      <c r="IE43" s="65"/>
      <c r="IF43" s="65"/>
      <c r="IG43" s="65"/>
      <c r="IH43" s="65"/>
    </row>
    <row r="44" spans="1:242" s="64" customFormat="1" ht="273.60000000000002" x14ac:dyDescent="0.3">
      <c r="A44" s="64" t="s">
        <v>1498</v>
      </c>
      <c r="B44" s="64" t="s">
        <v>1567</v>
      </c>
      <c r="C44" s="64" t="s">
        <v>1411</v>
      </c>
      <c r="D44" s="64" t="s">
        <v>1271</v>
      </c>
      <c r="E44" s="64" t="str">
        <f t="shared" si="8"/>
        <v>Anne-Claire SABIN 
ac.sabin@envisol.fr</v>
      </c>
      <c r="F44" s="64" t="s">
        <v>959</v>
      </c>
      <c r="G44" s="64" t="s">
        <v>960</v>
      </c>
      <c r="H44" s="64" t="s">
        <v>961</v>
      </c>
      <c r="I44" s="82" t="str">
        <f>J44&amp;CHAR(10)&amp;K44&amp;CHAR(10)&amp;L44&amp;" "&amp;M44&amp;CHAR(10)&amp;Adherents_RIPA[[#This Row],[Téléphone (standard)]]</f>
        <v xml:space="preserve">SAS ENVISOL
Le 457, 457 l'Occitane
31670 Labège
</v>
      </c>
      <c r="J44" s="64" t="s">
        <v>938</v>
      </c>
      <c r="K44" s="64" t="s">
        <v>962</v>
      </c>
      <c r="L44" s="64" t="s">
        <v>963</v>
      </c>
      <c r="M44" s="64" t="s">
        <v>964</v>
      </c>
      <c r="O44" s="64" t="str">
        <f t="shared" si="1"/>
        <v>Aurélie MALVOISIN 
02.32.10.73.30
06.20.67.61.52
a.malvoisin@envisol.fr</v>
      </c>
      <c r="P44" s="64" t="s">
        <v>946</v>
      </c>
      <c r="Q44" s="94" t="s">
        <v>947</v>
      </c>
      <c r="R44" s="94" t="s">
        <v>948</v>
      </c>
      <c r="S44" s="93" t="s">
        <v>949</v>
      </c>
      <c r="T44" s="64" t="s">
        <v>950</v>
      </c>
      <c r="U44" s="64" t="str">
        <f t="shared" si="5"/>
        <v>Gaël PLASSART 
04.74.83.62.16
06.28.65.74.83
g.plassart@envisol.fr</v>
      </c>
      <c r="V44" s="64" t="s">
        <v>951</v>
      </c>
      <c r="W44" s="64" t="s">
        <v>952</v>
      </c>
      <c r="X44" s="64" t="s">
        <v>953</v>
      </c>
      <c r="Y44" s="94" t="s">
        <v>954</v>
      </c>
      <c r="Z44" s="94" t="s">
        <v>955</v>
      </c>
      <c r="AA44" s="64" t="s">
        <v>1412</v>
      </c>
      <c r="AD44" s="93"/>
      <c r="AE44" s="64" t="s">
        <v>267</v>
      </c>
      <c r="AF44" s="94" t="s">
        <v>43</v>
      </c>
      <c r="AG44" s="93" t="s">
        <v>42</v>
      </c>
      <c r="AI44" s="92" t="s">
        <v>44</v>
      </c>
      <c r="AJ44" s="93" t="s">
        <v>957</v>
      </c>
      <c r="AR44" s="64" t="s">
        <v>48</v>
      </c>
      <c r="BE44" s="64" t="s">
        <v>965</v>
      </c>
      <c r="BF44" s="64" t="str">
        <f t="shared" si="6"/>
        <v>09 Ariège
31 Haute-Garonne
65 Hautes-Pyrénées
32 Gers
82 Tarn-et-Garonne
46 Lot
12 Aveyron
11 Aude
81 Tarn
34 Hérault
66 Pyrénées-Orientales
30 Gard
48 Lozère
47 Lot-et-Garonne
40 Landes
64 Pyrénées-Atlantiques
24 Dordogne</v>
      </c>
      <c r="BG44" s="64" t="s">
        <v>1550</v>
      </c>
      <c r="BH44" s="64" t="s">
        <v>48</v>
      </c>
      <c r="BK44" s="64" t="s">
        <v>48</v>
      </c>
      <c r="BR44" s="64" t="s">
        <v>186</v>
      </c>
      <c r="BS44" s="64" t="s">
        <v>50</v>
      </c>
      <c r="BW44" s="64" t="s">
        <v>51</v>
      </c>
      <c r="BY44" s="64" t="s">
        <v>51</v>
      </c>
      <c r="CK44" s="64" t="s">
        <v>54</v>
      </c>
      <c r="CL44" s="64" t="s">
        <v>48</v>
      </c>
      <c r="CM44" s="64" t="s">
        <v>190</v>
      </c>
      <c r="CN44" s="64" t="s">
        <v>85</v>
      </c>
      <c r="HT44" s="65"/>
      <c r="HU44" s="65"/>
      <c r="HV44" s="65"/>
      <c r="HW44" s="65"/>
      <c r="HX44" s="65"/>
      <c r="HY44" s="65"/>
      <c r="HZ44" s="65"/>
      <c r="IA44" s="65"/>
      <c r="IB44" s="65"/>
      <c r="IC44" s="65"/>
      <c r="ID44" s="65"/>
      <c r="IE44" s="65"/>
      <c r="IF44" s="65"/>
      <c r="IG44" s="65"/>
      <c r="IH44" s="65"/>
    </row>
    <row r="45" spans="1:242" s="64" customFormat="1" ht="273.60000000000002" x14ac:dyDescent="0.3">
      <c r="A45" s="64" t="s">
        <v>1498</v>
      </c>
      <c r="B45" s="64" t="s">
        <v>1567</v>
      </c>
      <c r="C45" s="64" t="s">
        <v>1411</v>
      </c>
      <c r="D45" s="64" t="s">
        <v>1271</v>
      </c>
      <c r="E45" s="64" t="str">
        <f t="shared" si="8"/>
        <v>Aurélie MALVOISIN 
a.malvoisin@envisol.fr</v>
      </c>
      <c r="F45" s="64" t="s">
        <v>946</v>
      </c>
      <c r="G45" s="64" t="s">
        <v>947</v>
      </c>
      <c r="H45" s="64" t="s">
        <v>950</v>
      </c>
      <c r="I45" s="82" t="str">
        <f>J45&amp;CHAR(10)&amp;K45&amp;CHAR(10)&amp;L45&amp;" "&amp;M45&amp;CHAR(10)&amp;Adherents_RIPA[[#This Row],[Téléphone (standard)]]</f>
        <v xml:space="preserve">SAS ENVISOL
56 Rue Chasselièvre
76000 ROUEN
</v>
      </c>
      <c r="J45" s="64" t="s">
        <v>938</v>
      </c>
      <c r="K45" s="64" t="s">
        <v>966</v>
      </c>
      <c r="L45" s="64" t="s">
        <v>967</v>
      </c>
      <c r="M45" s="64" t="s">
        <v>968</v>
      </c>
      <c r="O45" s="64" t="str">
        <f t="shared" si="1"/>
        <v>Aurélie MALVOISIN 
02.32.10.73.30
06.20.67.61.52
a.malvoisin@envisol.fr</v>
      </c>
      <c r="P45" s="64" t="s">
        <v>946</v>
      </c>
      <c r="Q45" s="94" t="s">
        <v>947</v>
      </c>
      <c r="R45" s="94" t="s">
        <v>948</v>
      </c>
      <c r="S45" s="64" t="s">
        <v>949</v>
      </c>
      <c r="T45" s="64" t="s">
        <v>950</v>
      </c>
      <c r="U45" s="64" t="str">
        <f t="shared" si="5"/>
        <v>Gaël PLASSART 
04.74.83.62.16
06.28.65.74.83
g.plassart@envisol.fr</v>
      </c>
      <c r="V45" s="64" t="s">
        <v>951</v>
      </c>
      <c r="W45" s="64" t="s">
        <v>952</v>
      </c>
      <c r="X45" s="64" t="s">
        <v>953</v>
      </c>
      <c r="Y45" s="94" t="s">
        <v>954</v>
      </c>
      <c r="Z45" s="96" t="s">
        <v>955</v>
      </c>
      <c r="AA45" s="64" t="s">
        <v>1412</v>
      </c>
      <c r="AE45" s="64" t="s">
        <v>267</v>
      </c>
      <c r="AF45" s="64" t="s">
        <v>43</v>
      </c>
      <c r="AG45" s="64" t="s">
        <v>956</v>
      </c>
      <c r="AI45" s="92" t="s">
        <v>44</v>
      </c>
      <c r="AJ45" s="64" t="s">
        <v>957</v>
      </c>
      <c r="AR45" s="64" t="s">
        <v>48</v>
      </c>
      <c r="BE45" s="64" t="s">
        <v>969</v>
      </c>
      <c r="BF45" s="64" t="str">
        <f t="shared" si="6"/>
        <v>76 Seine-Maritime
27 Eure
14 Calvados
61 Orne
50 Manche</v>
      </c>
      <c r="BG45" s="64" t="s">
        <v>1308</v>
      </c>
      <c r="BH45" s="64" t="s">
        <v>48</v>
      </c>
      <c r="BK45" s="64" t="s">
        <v>48</v>
      </c>
      <c r="BR45" s="64" t="s">
        <v>186</v>
      </c>
      <c r="BS45" s="64" t="s">
        <v>50</v>
      </c>
      <c r="BW45" s="64" t="s">
        <v>51</v>
      </c>
      <c r="BY45" s="64" t="s">
        <v>51</v>
      </c>
      <c r="CK45" s="64" t="s">
        <v>54</v>
      </c>
      <c r="CL45" s="64" t="s">
        <v>48</v>
      </c>
      <c r="CM45" s="64" t="s">
        <v>190</v>
      </c>
      <c r="CN45" s="64" t="s">
        <v>85</v>
      </c>
      <c r="HT45" s="65"/>
      <c r="HU45" s="65"/>
      <c r="HV45" s="65"/>
      <c r="HW45" s="65"/>
      <c r="HX45" s="65"/>
      <c r="HY45" s="65"/>
      <c r="HZ45" s="65"/>
      <c r="IA45" s="65"/>
      <c r="IB45" s="65"/>
      <c r="IC45" s="65"/>
      <c r="ID45" s="65"/>
      <c r="IE45" s="65"/>
      <c r="IF45" s="65"/>
      <c r="IG45" s="65"/>
      <c r="IH45" s="65"/>
    </row>
    <row r="46" spans="1:242" s="64" customFormat="1" ht="273.60000000000002" x14ac:dyDescent="0.3">
      <c r="A46" s="64" t="s">
        <v>1498</v>
      </c>
      <c r="B46" s="64" t="s">
        <v>1567</v>
      </c>
      <c r="C46" s="64" t="s">
        <v>1411</v>
      </c>
      <c r="D46" s="64" t="s">
        <v>1271</v>
      </c>
      <c r="E46" s="64" t="str">
        <f t="shared" si="8"/>
        <v>Anne-Gaëlle DAZZI 
ag.dazzi@envisol.fr</v>
      </c>
      <c r="F46" s="64" t="s">
        <v>970</v>
      </c>
      <c r="G46" s="64" t="s">
        <v>971</v>
      </c>
      <c r="H46" s="64" t="s">
        <v>972</v>
      </c>
      <c r="I46" s="82" t="str">
        <f>J46&amp;CHAR(10)&amp;K46&amp;CHAR(10)&amp;L46&amp;" "&amp;M46&amp;CHAR(10)&amp;Adherents_RIPA[[#This Row],[Téléphone (standard)]]</f>
        <v>SAS ENVISOL
2 Rue Hector Berlioz
38110 LA TOUR DU PIN
04-74-83-62-16</v>
      </c>
      <c r="J46" s="64" t="s">
        <v>938</v>
      </c>
      <c r="K46" s="64" t="s">
        <v>973</v>
      </c>
      <c r="L46" s="64" t="s">
        <v>974</v>
      </c>
      <c r="M46" s="64" t="s">
        <v>975</v>
      </c>
      <c r="N46" s="64" t="s">
        <v>1827</v>
      </c>
      <c r="O46" s="64" t="str">
        <f t="shared" si="1"/>
        <v>Aurélie MALVOISIN 
02.32.10.73.30
06.20.67.61.52
a.malvoisin@envisol.fr</v>
      </c>
      <c r="P46" s="64" t="s">
        <v>946</v>
      </c>
      <c r="Q46" s="94" t="s">
        <v>947</v>
      </c>
      <c r="R46" s="94" t="s">
        <v>948</v>
      </c>
      <c r="S46" s="93" t="s">
        <v>949</v>
      </c>
      <c r="T46" s="64" t="s">
        <v>950</v>
      </c>
      <c r="U46" s="64" t="str">
        <f t="shared" si="5"/>
        <v>Gaël Plassart 
04.74.83.62.16
06.28.65.74.83
g.plassart@envisol.fr</v>
      </c>
      <c r="V46" s="64" t="s">
        <v>951</v>
      </c>
      <c r="W46" s="64" t="s">
        <v>976</v>
      </c>
      <c r="X46" s="64" t="s">
        <v>953</v>
      </c>
      <c r="Y46" s="94" t="s">
        <v>954</v>
      </c>
      <c r="Z46" s="94" t="s">
        <v>955</v>
      </c>
      <c r="AA46" s="64" t="s">
        <v>1412</v>
      </c>
      <c r="AD46" s="93"/>
      <c r="AE46" s="64" t="s">
        <v>267</v>
      </c>
      <c r="AF46" s="94" t="s">
        <v>43</v>
      </c>
      <c r="AG46" s="93" t="s">
        <v>956</v>
      </c>
      <c r="AI46" s="92" t="s">
        <v>44</v>
      </c>
      <c r="AJ46" s="93" t="s">
        <v>957</v>
      </c>
      <c r="AR46" s="64" t="s">
        <v>48</v>
      </c>
      <c r="BE46" s="64" t="s">
        <v>977</v>
      </c>
      <c r="BF46" s="64" t="str">
        <f t="shared" si="6"/>
        <v>38 Isère
26 Drôme
07 Ardèche
73 Savoie
01 Ain
42 Loire
05 Hautes-Alpes
43 Haute-Loire
03 Allier
15 Cantal
63 Puy-de-Dôme</v>
      </c>
      <c r="BG46" s="64" t="s">
        <v>1551</v>
      </c>
      <c r="BH46" s="64" t="s">
        <v>48</v>
      </c>
      <c r="BK46" s="64" t="s">
        <v>48</v>
      </c>
      <c r="BP46" s="64" t="s">
        <v>1828</v>
      </c>
      <c r="BQ46" s="64" t="s">
        <v>1829</v>
      </c>
      <c r="BR46" s="64" t="s">
        <v>186</v>
      </c>
      <c r="BS46" s="64" t="s">
        <v>50</v>
      </c>
      <c r="BW46" s="64" t="s">
        <v>51</v>
      </c>
      <c r="BY46" s="64" t="s">
        <v>51</v>
      </c>
      <c r="CK46" s="64" t="s">
        <v>54</v>
      </c>
      <c r="CL46" s="64" t="s">
        <v>48</v>
      </c>
      <c r="CM46" s="64" t="s">
        <v>190</v>
      </c>
      <c r="CN46" s="64" t="s">
        <v>85</v>
      </c>
      <c r="CP46" s="64" t="s">
        <v>43</v>
      </c>
      <c r="HT46" s="65"/>
      <c r="HU46" s="65"/>
      <c r="HV46" s="65"/>
      <c r="HW46" s="65"/>
      <c r="HX46" s="65"/>
      <c r="HY46" s="65"/>
      <c r="HZ46" s="65"/>
      <c r="IA46" s="65"/>
      <c r="IB46" s="65"/>
      <c r="IC46" s="65"/>
      <c r="ID46" s="65"/>
      <c r="IE46" s="65"/>
      <c r="IF46" s="65"/>
      <c r="IG46" s="65"/>
      <c r="IH46" s="65"/>
    </row>
    <row r="47" spans="1:242" s="64" customFormat="1" ht="273.60000000000002" x14ac:dyDescent="0.3">
      <c r="A47" s="64" t="s">
        <v>1498</v>
      </c>
      <c r="B47" s="64" t="s">
        <v>1567</v>
      </c>
      <c r="C47" s="64" t="s">
        <v>1411</v>
      </c>
      <c r="D47" s="64" t="s">
        <v>1271</v>
      </c>
      <c r="E47" s="64" t="str">
        <f t="shared" si="8"/>
        <v>Jonas FORTIN 
j.fortin@envisol.fr</v>
      </c>
      <c r="F47" s="64" t="s">
        <v>978</v>
      </c>
      <c r="G47" s="64" t="s">
        <v>979</v>
      </c>
      <c r="H47" s="64" t="s">
        <v>980</v>
      </c>
      <c r="I47" s="82" t="str">
        <f>J47&amp;CHAR(10)&amp;K47&amp;CHAR(10)&amp;L47&amp;" "&amp;M47&amp;CHAR(10)&amp;Adherents_RIPA[[#This Row],[Téléphone (standard)]]</f>
        <v xml:space="preserve">SAS ENVISOL
37 Boulevard des Anglais
44100 Nantes
</v>
      </c>
      <c r="J47" s="64" t="s">
        <v>938</v>
      </c>
      <c r="K47" s="64" t="s">
        <v>981</v>
      </c>
      <c r="L47" s="64" t="s">
        <v>982</v>
      </c>
      <c r="M47" s="64" t="s">
        <v>983</v>
      </c>
      <c r="O47" s="64" t="str">
        <f t="shared" si="1"/>
        <v>Aurélie MALVOISIN 
02.32.10.73.30
06.20.67.61.52
a.malvoisin@envisol.fr</v>
      </c>
      <c r="P47" s="64" t="s">
        <v>946</v>
      </c>
      <c r="Q47" s="94" t="s">
        <v>947</v>
      </c>
      <c r="R47" s="94" t="s">
        <v>948</v>
      </c>
      <c r="S47" s="64" t="s">
        <v>949</v>
      </c>
      <c r="T47" s="64" t="s">
        <v>950</v>
      </c>
      <c r="U47" s="64" t="str">
        <f t="shared" si="5"/>
        <v>Gaël PLASSART 
04.74.83.62.16
06.28.65.74.83
g.plassart@envisol.fr</v>
      </c>
      <c r="V47" s="64" t="s">
        <v>951</v>
      </c>
      <c r="W47" s="64" t="s">
        <v>952</v>
      </c>
      <c r="X47" s="64" t="s">
        <v>953</v>
      </c>
      <c r="Y47" s="94" t="s">
        <v>954</v>
      </c>
      <c r="Z47" s="94" t="s">
        <v>955</v>
      </c>
      <c r="AA47" s="64" t="s">
        <v>1412</v>
      </c>
      <c r="AE47" s="64" t="s">
        <v>267</v>
      </c>
      <c r="AF47" s="64" t="s">
        <v>43</v>
      </c>
      <c r="AG47" s="64" t="s">
        <v>956</v>
      </c>
      <c r="AI47" s="92" t="s">
        <v>44</v>
      </c>
      <c r="AJ47" s="64" t="s">
        <v>957</v>
      </c>
      <c r="AR47" s="64" t="s">
        <v>48</v>
      </c>
      <c r="BE47" s="64" t="s">
        <v>984</v>
      </c>
      <c r="BF47" s="64" t="str">
        <f t="shared" si="6"/>
        <v>44 Loire-Atlantique
85 Vendée
49 Maine-et-Loire
72 Sarthe
53 Mayenne
35 Ille-et-Vilaine
56 Morbihan
22 Côtes d'Armor
29 Finistère</v>
      </c>
      <c r="BG47" s="64" t="s">
        <v>1552</v>
      </c>
      <c r="BH47" s="64" t="s">
        <v>48</v>
      </c>
      <c r="BK47" s="64" t="s">
        <v>48</v>
      </c>
      <c r="BR47" s="64" t="s">
        <v>186</v>
      </c>
      <c r="BS47" s="64" t="s">
        <v>50</v>
      </c>
      <c r="BW47" s="64" t="s">
        <v>51</v>
      </c>
      <c r="BY47" s="64" t="s">
        <v>51</v>
      </c>
      <c r="CK47" s="64" t="s">
        <v>54</v>
      </c>
      <c r="CL47" s="64" t="s">
        <v>48</v>
      </c>
      <c r="CM47" s="64" t="s">
        <v>190</v>
      </c>
      <c r="CN47" s="64" t="s">
        <v>85</v>
      </c>
      <c r="HT47" s="65"/>
      <c r="HU47" s="65"/>
      <c r="HV47" s="65"/>
      <c r="HW47" s="65"/>
      <c r="HX47" s="65"/>
      <c r="HY47" s="65"/>
      <c r="HZ47" s="65"/>
      <c r="IA47" s="65"/>
      <c r="IB47" s="65"/>
      <c r="IC47" s="65"/>
      <c r="ID47" s="65"/>
      <c r="IE47" s="65"/>
      <c r="IF47" s="65"/>
      <c r="IG47" s="65"/>
      <c r="IH47" s="65"/>
    </row>
    <row r="48" spans="1:242" s="64" customFormat="1" ht="273.60000000000002" x14ac:dyDescent="0.3">
      <c r="A48" s="64" t="s">
        <v>1498</v>
      </c>
      <c r="B48" s="64" t="s">
        <v>1567</v>
      </c>
      <c r="C48" s="64" t="s">
        <v>1411</v>
      </c>
      <c r="D48" s="64" t="s">
        <v>532</v>
      </c>
      <c r="E48" s="64" t="str">
        <f t="shared" si="8"/>
        <v>Guillaume Lacour 
g.lacour@eodd.fr</v>
      </c>
      <c r="F48" s="64" t="s">
        <v>533</v>
      </c>
      <c r="G48" s="64" t="s">
        <v>534</v>
      </c>
      <c r="H48" s="64" t="s">
        <v>535</v>
      </c>
      <c r="I48" s="82" t="str">
        <f>J48&amp;CHAR(10)&amp;K48&amp;CHAR(10)&amp;L48&amp;" "&amp;M48&amp;CHAR(10)&amp;Adherents_RIPA[[#This Row],[Téléphone (standard)]]</f>
        <v>171 rue Leon Blum
69100 Villeurbanne
06-73-41-67-57</v>
      </c>
      <c r="J48" s="64" t="s">
        <v>536</v>
      </c>
      <c r="L48" s="64" t="s">
        <v>537</v>
      </c>
      <c r="M48" s="64" t="s">
        <v>538</v>
      </c>
      <c r="N48" s="64" t="s">
        <v>1854</v>
      </c>
      <c r="O48" s="64" t="str">
        <f t="shared" si="1"/>
        <v>Guillaume Lacour 
04.72.76.06.90
06.79.67.09.88
g.lacour@eodd.fr</v>
      </c>
      <c r="P48" s="64" t="s">
        <v>533</v>
      </c>
      <c r="Q48" s="94" t="s">
        <v>534</v>
      </c>
      <c r="R48" s="94" t="s">
        <v>539</v>
      </c>
      <c r="S48" s="93" t="s">
        <v>540</v>
      </c>
      <c r="T48" s="64" t="s">
        <v>535</v>
      </c>
      <c r="U48" s="64" t="str">
        <f t="shared" si="5"/>
        <v>Gaetan Urvoy 
04.72.76.06.90
06.73.41.67.57
g.urvoy@eodd.fr</v>
      </c>
      <c r="V48" s="64" t="s">
        <v>541</v>
      </c>
      <c r="W48" s="64" t="s">
        <v>542</v>
      </c>
      <c r="X48" s="64" t="s">
        <v>539</v>
      </c>
      <c r="Y48" s="94" t="s">
        <v>543</v>
      </c>
      <c r="Z48" s="94" t="s">
        <v>544</v>
      </c>
      <c r="AA48" s="64" t="s">
        <v>1412</v>
      </c>
      <c r="AD48" s="93"/>
      <c r="AE48" s="64" t="s">
        <v>550</v>
      </c>
      <c r="AF48" s="94" t="s">
        <v>43</v>
      </c>
      <c r="AG48" s="93" t="s">
        <v>545</v>
      </c>
      <c r="AH48" s="64" t="s">
        <v>46</v>
      </c>
      <c r="AI48" s="92" t="s">
        <v>546</v>
      </c>
      <c r="AJ48" s="93" t="s">
        <v>547</v>
      </c>
      <c r="AK48" s="64" t="s">
        <v>184</v>
      </c>
      <c r="AL48" s="64" t="s">
        <v>548</v>
      </c>
      <c r="AR48" s="64" t="s">
        <v>48</v>
      </c>
      <c r="BE48" s="64" t="s">
        <v>47</v>
      </c>
      <c r="BF48" s="64" t="str">
        <f t="shared" si="6"/>
        <v>Tous les départements métropolitains</v>
      </c>
      <c r="BG48" s="64" t="s">
        <v>1476</v>
      </c>
      <c r="BH48" s="64" t="s">
        <v>48</v>
      </c>
      <c r="BK48" s="64" t="s">
        <v>48</v>
      </c>
      <c r="BR48" s="64" t="s">
        <v>49</v>
      </c>
      <c r="BS48" s="64" t="s">
        <v>549</v>
      </c>
      <c r="BT48" s="64" t="s">
        <v>549</v>
      </c>
      <c r="BW48" s="64" t="s">
        <v>51</v>
      </c>
      <c r="BY48" s="64" t="s">
        <v>53</v>
      </c>
      <c r="CK48" s="64" t="s">
        <v>54</v>
      </c>
      <c r="CL48" s="64" t="s">
        <v>48</v>
      </c>
      <c r="CM48" s="64" t="s">
        <v>56</v>
      </c>
      <c r="CN48" s="64" t="s">
        <v>57</v>
      </c>
      <c r="CP48" s="64" t="s">
        <v>43</v>
      </c>
      <c r="HT48" s="65"/>
      <c r="HU48" s="65"/>
      <c r="HV48" s="65"/>
      <c r="HW48" s="65"/>
      <c r="HX48" s="65"/>
      <c r="HY48" s="65"/>
      <c r="HZ48" s="65"/>
      <c r="IA48" s="65"/>
      <c r="IB48" s="65"/>
      <c r="IC48" s="65"/>
      <c r="ID48" s="65"/>
      <c r="IE48" s="65"/>
      <c r="IF48" s="65"/>
      <c r="IG48" s="65"/>
      <c r="IH48" s="65"/>
    </row>
    <row r="49" spans="1:242" s="64" customFormat="1" ht="273.60000000000002" x14ac:dyDescent="0.3">
      <c r="A49" s="64" t="s">
        <v>1498</v>
      </c>
      <c r="B49" s="64" t="s">
        <v>1567</v>
      </c>
      <c r="C49" s="64" t="s">
        <v>1411</v>
      </c>
      <c r="D49" s="64" t="s">
        <v>532</v>
      </c>
      <c r="E49" s="64" t="str">
        <f t="shared" si="8"/>
        <v>Guillaume Lacour 
g.lacour@eodd.fr</v>
      </c>
      <c r="F49" s="64" t="s">
        <v>533</v>
      </c>
      <c r="G49" s="64" t="s">
        <v>534</v>
      </c>
      <c r="H49" s="64" t="s">
        <v>535</v>
      </c>
      <c r="I49" s="82" t="str">
        <f>J49&amp;CHAR(10)&amp;K49&amp;CHAR(10)&amp;L49&amp;" "&amp;M49&amp;CHAR(10)&amp;Adherents_RIPA[[#This Row],[Téléphone (standard)]]</f>
        <v>Technopôle de l'Environnement -
Domaine du Petit Arbois, Avenue Louis Philibert
13100 AIX EN PROVENCE
06-73-41-67-57</v>
      </c>
      <c r="J49" s="64" t="s">
        <v>551</v>
      </c>
      <c r="K49" s="64" t="s">
        <v>552</v>
      </c>
      <c r="L49" s="64" t="s">
        <v>553</v>
      </c>
      <c r="M49" s="64" t="s">
        <v>554</v>
      </c>
      <c r="N49" s="64" t="s">
        <v>1854</v>
      </c>
      <c r="O49" s="64" t="str">
        <f t="shared" si="1"/>
        <v>Guillaume Lacour 
04.72.76.06.90
06.79.67.09.88
g.lacour@eodd.fr</v>
      </c>
      <c r="P49" s="64" t="s">
        <v>533</v>
      </c>
      <c r="Q49" s="94" t="s">
        <v>534</v>
      </c>
      <c r="R49" s="94" t="s">
        <v>539</v>
      </c>
      <c r="S49" s="64" t="s">
        <v>540</v>
      </c>
      <c r="T49" s="64" t="s">
        <v>535</v>
      </c>
      <c r="U49" s="64" t="str">
        <f t="shared" si="5"/>
        <v>Gaetan Urvoy 
04.72.76.06.90
06.73.41.67.57
g.urvoy@eodd.fr</v>
      </c>
      <c r="V49" s="64" t="s">
        <v>541</v>
      </c>
      <c r="W49" s="64" t="s">
        <v>542</v>
      </c>
      <c r="X49" s="64" t="s">
        <v>539</v>
      </c>
      <c r="Y49" s="94" t="s">
        <v>543</v>
      </c>
      <c r="Z49" s="94" t="s">
        <v>544</v>
      </c>
      <c r="AA49" s="64" t="s">
        <v>1412</v>
      </c>
      <c r="AE49" s="64" t="s">
        <v>550</v>
      </c>
      <c r="AF49" s="64" t="s">
        <v>43</v>
      </c>
      <c r="AG49" s="64" t="s">
        <v>545</v>
      </c>
      <c r="AH49" s="64" t="s">
        <v>46</v>
      </c>
      <c r="AI49" s="92" t="s">
        <v>546</v>
      </c>
      <c r="AJ49" s="64" t="s">
        <v>547</v>
      </c>
      <c r="AK49" s="64" t="s">
        <v>184</v>
      </c>
      <c r="AL49" s="64" t="s">
        <v>548</v>
      </c>
      <c r="AR49" s="64" t="s">
        <v>48</v>
      </c>
      <c r="BE49" s="64" t="s">
        <v>47</v>
      </c>
      <c r="BF49" s="64" t="str">
        <f t="shared" si="6"/>
        <v>Tous les départements métropolitains</v>
      </c>
      <c r="BG49" s="64" t="s">
        <v>1476</v>
      </c>
      <c r="BH49" s="64" t="s">
        <v>48</v>
      </c>
      <c r="BK49" s="64" t="s">
        <v>48</v>
      </c>
      <c r="BR49" s="64" t="s">
        <v>49</v>
      </c>
      <c r="BS49" s="64" t="s">
        <v>549</v>
      </c>
      <c r="BT49" s="64" t="s">
        <v>549</v>
      </c>
      <c r="BW49" s="64" t="s">
        <v>51</v>
      </c>
      <c r="BY49" s="64" t="s">
        <v>53</v>
      </c>
      <c r="CK49" s="64" t="s">
        <v>54</v>
      </c>
      <c r="CL49" s="64" t="s">
        <v>48</v>
      </c>
      <c r="CM49" s="64" t="s">
        <v>56</v>
      </c>
      <c r="CN49" s="64" t="s">
        <v>85</v>
      </c>
      <c r="CP49" s="64" t="s">
        <v>43</v>
      </c>
      <c r="HT49" s="65"/>
      <c r="HU49" s="65"/>
      <c r="HV49" s="65"/>
      <c r="HW49" s="65"/>
      <c r="HX49" s="65"/>
      <c r="HY49" s="65"/>
      <c r="HZ49" s="65"/>
      <c r="IA49" s="65"/>
      <c r="IB49" s="65"/>
      <c r="IC49" s="65"/>
      <c r="ID49" s="65"/>
      <c r="IE49" s="65"/>
      <c r="IF49" s="65"/>
      <c r="IG49" s="65"/>
      <c r="IH49" s="65"/>
    </row>
    <row r="50" spans="1:242" s="64" customFormat="1" ht="273.60000000000002" x14ac:dyDescent="0.3">
      <c r="A50" s="64" t="s">
        <v>1498</v>
      </c>
      <c r="B50" s="64" t="s">
        <v>1567</v>
      </c>
      <c r="C50" s="64" t="s">
        <v>1411</v>
      </c>
      <c r="D50" s="64" t="s">
        <v>532</v>
      </c>
      <c r="E50" s="64" t="str">
        <f t="shared" si="8"/>
        <v>Guillaume Lacour 
g.lacour@eodd.fr</v>
      </c>
      <c r="F50" s="64" t="s">
        <v>533</v>
      </c>
      <c r="G50" s="64" t="s">
        <v>534</v>
      </c>
      <c r="H50" s="64" t="s">
        <v>535</v>
      </c>
      <c r="I50" s="82" t="str">
        <f>J50&amp;CHAR(10)&amp;K50&amp;CHAR(10)&amp;L50&amp;" "&amp;M50&amp;CHAR(10)&amp;Adherents_RIPA[[#This Row],[Téléphone (standard)]]</f>
        <v>50, rue Albert
75013 Paris
06-73-41-67-57</v>
      </c>
      <c r="J50" s="64" t="s">
        <v>555</v>
      </c>
      <c r="L50" s="64" t="s">
        <v>556</v>
      </c>
      <c r="M50" s="64" t="s">
        <v>557</v>
      </c>
      <c r="N50" s="64" t="s">
        <v>1854</v>
      </c>
      <c r="O50" s="64" t="str">
        <f t="shared" si="1"/>
        <v>Guillaume Lacour 
04.72.76.06.90
06.79.67.09.88
g.lacour@eodd.fr</v>
      </c>
      <c r="P50" s="64" t="s">
        <v>533</v>
      </c>
      <c r="Q50" s="94" t="s">
        <v>534</v>
      </c>
      <c r="R50" s="94" t="s">
        <v>539</v>
      </c>
      <c r="S50" s="93" t="s">
        <v>540</v>
      </c>
      <c r="T50" s="64" t="s">
        <v>535</v>
      </c>
      <c r="U50" s="64" t="str">
        <f t="shared" si="5"/>
        <v>Gaetan Urvoy 
04.72.76.06.90
06.73.41.67.57
g.urvoy@eodd.fr</v>
      </c>
      <c r="V50" s="64" t="s">
        <v>541</v>
      </c>
      <c r="W50" s="64" t="s">
        <v>542</v>
      </c>
      <c r="X50" s="64" t="s">
        <v>539</v>
      </c>
      <c r="Y50" s="94" t="s">
        <v>543</v>
      </c>
      <c r="Z50" s="94" t="s">
        <v>544</v>
      </c>
      <c r="AA50" s="64" t="s">
        <v>1412</v>
      </c>
      <c r="AD50" s="93"/>
      <c r="AE50" s="64" t="s">
        <v>267</v>
      </c>
      <c r="AF50" s="94" t="s">
        <v>43</v>
      </c>
      <c r="AG50" s="93" t="s">
        <v>558</v>
      </c>
      <c r="AH50" s="64" t="s">
        <v>46</v>
      </c>
      <c r="AI50" s="92" t="s">
        <v>79</v>
      </c>
      <c r="AJ50" s="93" t="s">
        <v>559</v>
      </c>
      <c r="AK50" s="64" t="s">
        <v>184</v>
      </c>
      <c r="AL50" s="64" t="s">
        <v>560</v>
      </c>
      <c r="AR50" s="64" t="s">
        <v>48</v>
      </c>
      <c r="BE50" s="64" t="s">
        <v>47</v>
      </c>
      <c r="BF50" s="64" t="str">
        <f t="shared" si="6"/>
        <v>Tous les départements métropolitains</v>
      </c>
      <c r="BG50" s="64" t="s">
        <v>1476</v>
      </c>
      <c r="BH50" s="64" t="s">
        <v>48</v>
      </c>
      <c r="BK50" s="64" t="s">
        <v>48</v>
      </c>
      <c r="BR50" s="64" t="s">
        <v>49</v>
      </c>
      <c r="BS50" s="64" t="s">
        <v>549</v>
      </c>
      <c r="BT50" s="64" t="s">
        <v>549</v>
      </c>
      <c r="BW50" s="64" t="s">
        <v>51</v>
      </c>
      <c r="BY50" s="64" t="s">
        <v>53</v>
      </c>
      <c r="CK50" s="64" t="s">
        <v>54</v>
      </c>
      <c r="CL50" s="64" t="s">
        <v>48</v>
      </c>
      <c r="CM50" s="64" t="s">
        <v>56</v>
      </c>
      <c r="CN50" s="64" t="s">
        <v>85</v>
      </c>
      <c r="CP50" s="64" t="s">
        <v>43</v>
      </c>
      <c r="HT50" s="65"/>
      <c r="HU50" s="65"/>
      <c r="HV50" s="65"/>
      <c r="HW50" s="65"/>
      <c r="HX50" s="65"/>
      <c r="HY50" s="65"/>
      <c r="HZ50" s="65"/>
      <c r="IA50" s="65"/>
      <c r="IB50" s="65"/>
      <c r="IC50" s="65"/>
      <c r="ID50" s="65"/>
      <c r="IE50" s="65"/>
      <c r="IF50" s="65"/>
      <c r="IG50" s="65"/>
      <c r="IH50" s="65"/>
    </row>
    <row r="51" spans="1:242" s="64" customFormat="1" ht="273.60000000000002" x14ac:dyDescent="0.3">
      <c r="A51" s="64" t="s">
        <v>1498</v>
      </c>
      <c r="B51" s="64" t="s">
        <v>1567</v>
      </c>
      <c r="C51" s="64" t="s">
        <v>1411</v>
      </c>
      <c r="D51" s="64" t="s">
        <v>561</v>
      </c>
      <c r="E51" s="64" t="str">
        <f t="shared" si="8"/>
        <v>Guillaume Lacour 
g.lacour@eodd.fr</v>
      </c>
      <c r="F51" s="64" t="s">
        <v>533</v>
      </c>
      <c r="G51" s="64" t="s">
        <v>534</v>
      </c>
      <c r="H51" s="64" t="s">
        <v>535</v>
      </c>
      <c r="I51" s="82" t="str">
        <f>J51&amp;CHAR(10)&amp;K51&amp;CHAR(10)&amp;L51&amp;" "&amp;M51&amp;CHAR(10)&amp;Adherents_RIPA[[#This Row],[Téléphone (standard)]]</f>
        <v>Les Tanes Basses
2, rue de la Syrah
34800 Clermont l’Hérault
06-73-41-67-57</v>
      </c>
      <c r="J51" s="64" t="s">
        <v>562</v>
      </c>
      <c r="K51" s="64" t="s">
        <v>563</v>
      </c>
      <c r="L51" s="64" t="s">
        <v>564</v>
      </c>
      <c r="M51" s="64" t="s">
        <v>565</v>
      </c>
      <c r="N51" s="64" t="s">
        <v>1854</v>
      </c>
      <c r="O51" s="64" t="str">
        <f t="shared" si="1"/>
        <v>Guillaume Lacour 
04.72.76.06.90
06.79.67.09.88
g.lacour@eodd.fr</v>
      </c>
      <c r="P51" s="64" t="s">
        <v>533</v>
      </c>
      <c r="Q51" s="94" t="s">
        <v>534</v>
      </c>
      <c r="R51" s="94" t="s">
        <v>539</v>
      </c>
      <c r="S51" s="64" t="s">
        <v>540</v>
      </c>
      <c r="T51" s="64" t="s">
        <v>535</v>
      </c>
      <c r="U51" s="64" t="str">
        <f t="shared" si="5"/>
        <v>Gaetan Urvoy 
04.72.76.06.90
06.73.41.67.57
g.urvoy@eodd.fr</v>
      </c>
      <c r="V51" s="64" t="s">
        <v>541</v>
      </c>
      <c r="W51" s="64" t="s">
        <v>542</v>
      </c>
      <c r="X51" s="64" t="s">
        <v>539</v>
      </c>
      <c r="Y51" s="94" t="s">
        <v>543</v>
      </c>
      <c r="Z51" s="94" t="s">
        <v>544</v>
      </c>
      <c r="AA51" s="64" t="s">
        <v>1412</v>
      </c>
      <c r="AE51" s="64" t="s">
        <v>267</v>
      </c>
      <c r="AF51" s="64" t="s">
        <v>43</v>
      </c>
      <c r="AG51" s="64" t="s">
        <v>558</v>
      </c>
      <c r="AH51" s="64" t="s">
        <v>46</v>
      </c>
      <c r="AI51" s="92" t="s">
        <v>546</v>
      </c>
      <c r="AJ51" s="64" t="s">
        <v>559</v>
      </c>
      <c r="AK51" s="64" t="s">
        <v>184</v>
      </c>
      <c r="AL51" s="64" t="s">
        <v>560</v>
      </c>
      <c r="AR51" s="64" t="s">
        <v>48</v>
      </c>
      <c r="BE51" s="64" t="s">
        <v>47</v>
      </c>
      <c r="BF51" s="64" t="str">
        <f t="shared" si="6"/>
        <v>Tous les départements métropolitains</v>
      </c>
      <c r="BG51" s="64" t="s">
        <v>1476</v>
      </c>
      <c r="BH51" s="64" t="s">
        <v>48</v>
      </c>
      <c r="BK51" s="64" t="s">
        <v>48</v>
      </c>
      <c r="BR51" s="64" t="s">
        <v>49</v>
      </c>
      <c r="BS51" s="64" t="s">
        <v>549</v>
      </c>
      <c r="BT51" s="64" t="s">
        <v>549</v>
      </c>
      <c r="BW51" s="64" t="s">
        <v>51</v>
      </c>
      <c r="BY51" s="64" t="s">
        <v>53</v>
      </c>
      <c r="CK51" s="64" t="s">
        <v>54</v>
      </c>
      <c r="CL51" s="64" t="s">
        <v>48</v>
      </c>
      <c r="CM51" s="64" t="s">
        <v>56</v>
      </c>
      <c r="CN51" s="64" t="s">
        <v>85</v>
      </c>
      <c r="CP51" s="64" t="s">
        <v>43</v>
      </c>
      <c r="HT51" s="65"/>
      <c r="HU51" s="65"/>
      <c r="HV51" s="65"/>
      <c r="HW51" s="65"/>
      <c r="HX51" s="65"/>
      <c r="HY51" s="65"/>
      <c r="HZ51" s="65"/>
      <c r="IA51" s="65"/>
      <c r="IB51" s="65"/>
      <c r="IC51" s="65"/>
      <c r="ID51" s="65"/>
      <c r="IE51" s="65"/>
      <c r="IF51" s="65"/>
      <c r="IG51" s="65"/>
      <c r="IH51" s="65"/>
    </row>
    <row r="52" spans="1:242" s="64" customFormat="1" ht="273.60000000000002" x14ac:dyDescent="0.3">
      <c r="A52" s="64" t="s">
        <v>1498</v>
      </c>
      <c r="B52" s="64" t="s">
        <v>1567</v>
      </c>
      <c r="C52" s="64" t="s">
        <v>1411</v>
      </c>
      <c r="D52" s="64" t="s">
        <v>532</v>
      </c>
      <c r="E52" s="64" t="str">
        <f t="shared" si="8"/>
        <v>Guillaume Lacour 
g.lacour@eodd.fr</v>
      </c>
      <c r="F52" s="64" t="s">
        <v>533</v>
      </c>
      <c r="G52" s="64" t="s">
        <v>534</v>
      </c>
      <c r="H52" s="64" t="s">
        <v>535</v>
      </c>
      <c r="I52" s="82" t="str">
        <f>J52&amp;CHAR(10)&amp;K52&amp;CHAR(10)&amp;L52&amp;" "&amp;M52&amp;CHAR(10)&amp;Adherents_RIPA[[#This Row],[Téléphone (standard)]]</f>
        <v>Immeuble L’Eclat
76 Voie du Toec, Zone de la Cartoucherie
31300 Toulouse
06-73-41-67-57</v>
      </c>
      <c r="J52" s="64" t="s">
        <v>566</v>
      </c>
      <c r="K52" s="64" t="s">
        <v>567</v>
      </c>
      <c r="L52" s="64" t="s">
        <v>568</v>
      </c>
      <c r="M52" s="64" t="s">
        <v>569</v>
      </c>
      <c r="N52" s="64" t="s">
        <v>1854</v>
      </c>
      <c r="O52" s="64" t="str">
        <f t="shared" si="1"/>
        <v>Guillaume Lacour 
04.72.76.06.90
06.79.67.09.88
g.lacour@eodd.fr</v>
      </c>
      <c r="P52" s="64" t="s">
        <v>533</v>
      </c>
      <c r="Q52" s="94" t="s">
        <v>534</v>
      </c>
      <c r="R52" s="94" t="s">
        <v>539</v>
      </c>
      <c r="S52" s="93" t="s">
        <v>540</v>
      </c>
      <c r="T52" s="64" t="s">
        <v>535</v>
      </c>
      <c r="U52" s="64" t="str">
        <f t="shared" si="5"/>
        <v>Gaetan Urvoy 
04.72.76.06.90
06.73.41.67.57
g.urvoy@eodd.fr</v>
      </c>
      <c r="V52" s="64" t="s">
        <v>541</v>
      </c>
      <c r="W52" s="64" t="s">
        <v>542</v>
      </c>
      <c r="X52" s="64" t="s">
        <v>539</v>
      </c>
      <c r="Y52" s="94" t="s">
        <v>543</v>
      </c>
      <c r="Z52" s="94" t="s">
        <v>544</v>
      </c>
      <c r="AA52" s="64" t="s">
        <v>1412</v>
      </c>
      <c r="AD52" s="93"/>
      <c r="AE52" s="64" t="s">
        <v>570</v>
      </c>
      <c r="AF52" s="94" t="s">
        <v>43</v>
      </c>
      <c r="AG52" s="93" t="s">
        <v>558</v>
      </c>
      <c r="AH52" s="64" t="s">
        <v>46</v>
      </c>
      <c r="AI52" s="92" t="s">
        <v>79</v>
      </c>
      <c r="AJ52" s="93" t="s">
        <v>559</v>
      </c>
      <c r="AK52" s="64" t="s">
        <v>184</v>
      </c>
      <c r="AL52" s="64" t="s">
        <v>560</v>
      </c>
      <c r="AR52" s="64" t="s">
        <v>48</v>
      </c>
      <c r="BE52" s="64" t="s">
        <v>47</v>
      </c>
      <c r="BF52" s="64" t="str">
        <f t="shared" si="6"/>
        <v>Tous les départements métropolitains</v>
      </c>
      <c r="BG52" s="64" t="s">
        <v>1476</v>
      </c>
      <c r="BH52" s="64" t="s">
        <v>48</v>
      </c>
      <c r="BK52" s="64" t="s">
        <v>48</v>
      </c>
      <c r="BR52" s="64" t="s">
        <v>49</v>
      </c>
      <c r="BS52" s="64" t="s">
        <v>549</v>
      </c>
      <c r="BT52" s="64" t="s">
        <v>549</v>
      </c>
      <c r="BW52" s="64" t="s">
        <v>51</v>
      </c>
      <c r="BY52" s="64" t="s">
        <v>53</v>
      </c>
      <c r="CK52" s="64" t="s">
        <v>54</v>
      </c>
      <c r="CL52" s="64" t="s">
        <v>48</v>
      </c>
      <c r="CM52" s="64" t="s">
        <v>56</v>
      </c>
      <c r="CN52" s="64" t="s">
        <v>85</v>
      </c>
      <c r="CP52" s="64" t="s">
        <v>43</v>
      </c>
      <c r="HT52" s="65"/>
      <c r="HU52" s="65"/>
      <c r="HV52" s="65"/>
      <c r="HW52" s="65"/>
      <c r="HX52" s="65"/>
      <c r="HY52" s="65"/>
      <c r="HZ52" s="65"/>
      <c r="IA52" s="65"/>
      <c r="IB52" s="65"/>
      <c r="IC52" s="65"/>
      <c r="ID52" s="65"/>
      <c r="IE52" s="65"/>
      <c r="IF52" s="65"/>
      <c r="IG52" s="65"/>
      <c r="IH52" s="65"/>
    </row>
    <row r="53" spans="1:242" s="64" customFormat="1" ht="273.60000000000002" x14ac:dyDescent="0.3">
      <c r="A53" s="64" t="s">
        <v>1498</v>
      </c>
      <c r="B53" s="64" t="s">
        <v>1567</v>
      </c>
      <c r="C53" s="64" t="s">
        <v>1411</v>
      </c>
      <c r="D53" s="64" t="s">
        <v>532</v>
      </c>
      <c r="E53" s="64" t="str">
        <f t="shared" si="8"/>
        <v>Guillaume Lacour 
g.lacour@eodd.fr</v>
      </c>
      <c r="F53" s="64" t="s">
        <v>533</v>
      </c>
      <c r="G53" s="64" t="s">
        <v>534</v>
      </c>
      <c r="H53" s="64" t="s">
        <v>535</v>
      </c>
      <c r="I53" s="82" t="str">
        <f>J53&amp;CHAR(10)&amp;K53&amp;CHAR(10)&amp;L53&amp;" "&amp;M53&amp;CHAR(10)&amp;Adherents_RIPA[[#This Row],[Téléphone (standard)]]</f>
        <v>77 avenue des Lilas
Centre d’affaires des Lilas
64000 Pau
06-73-41-67-57</v>
      </c>
      <c r="J53" s="64" t="s">
        <v>571</v>
      </c>
      <c r="K53" s="64" t="s">
        <v>572</v>
      </c>
      <c r="L53" s="64" t="s">
        <v>573</v>
      </c>
      <c r="M53" s="64" t="s">
        <v>574</v>
      </c>
      <c r="N53" s="64" t="s">
        <v>1854</v>
      </c>
      <c r="O53" s="64" t="str">
        <f t="shared" si="1"/>
        <v>Guillaume Lacour 
04.72.76.06.90
06.79.67.09.88
g.lacour@eodd.fr</v>
      </c>
      <c r="P53" s="64" t="s">
        <v>533</v>
      </c>
      <c r="Q53" s="94" t="s">
        <v>534</v>
      </c>
      <c r="R53" s="94" t="s">
        <v>539</v>
      </c>
      <c r="S53" s="64" t="s">
        <v>540</v>
      </c>
      <c r="T53" s="64" t="s">
        <v>535</v>
      </c>
      <c r="U53" s="64" t="str">
        <f t="shared" si="5"/>
        <v>Gaetan Urvoy 
04.72.76.06.90
06.73.41.67.57
g.urvoy@eodd.fr</v>
      </c>
      <c r="V53" s="64" t="s">
        <v>541</v>
      </c>
      <c r="W53" s="64" t="s">
        <v>542</v>
      </c>
      <c r="X53" s="64" t="s">
        <v>539</v>
      </c>
      <c r="Y53" s="94" t="s">
        <v>543</v>
      </c>
      <c r="Z53" s="94" t="s">
        <v>544</v>
      </c>
      <c r="AA53" s="64" t="s">
        <v>1412</v>
      </c>
      <c r="AE53" s="64" t="s">
        <v>267</v>
      </c>
      <c r="AF53" s="64" t="s">
        <v>43</v>
      </c>
      <c r="AG53" s="64" t="s">
        <v>558</v>
      </c>
      <c r="AH53" s="64" t="s">
        <v>46</v>
      </c>
      <c r="AI53" s="92" t="s">
        <v>79</v>
      </c>
      <c r="AJ53" s="64" t="s">
        <v>559</v>
      </c>
      <c r="AK53" s="64" t="s">
        <v>184</v>
      </c>
      <c r="AL53" s="64" t="s">
        <v>560</v>
      </c>
      <c r="AR53" s="64" t="s">
        <v>48</v>
      </c>
      <c r="BE53" s="64" t="s">
        <v>47</v>
      </c>
      <c r="BF53" s="64" t="str">
        <f t="shared" si="6"/>
        <v>Tous les départements métropolitains</v>
      </c>
      <c r="BG53" s="64" t="s">
        <v>1476</v>
      </c>
      <c r="BH53" s="64" t="s">
        <v>48</v>
      </c>
      <c r="BK53" s="64" t="s">
        <v>48</v>
      </c>
      <c r="BR53" s="64" t="s">
        <v>49</v>
      </c>
      <c r="BS53" s="64" t="s">
        <v>549</v>
      </c>
      <c r="BT53" s="64" t="s">
        <v>549</v>
      </c>
      <c r="BW53" s="64" t="s">
        <v>51</v>
      </c>
      <c r="BY53" s="64" t="s">
        <v>53</v>
      </c>
      <c r="CK53" s="64" t="s">
        <v>54</v>
      </c>
      <c r="CL53" s="64" t="s">
        <v>48</v>
      </c>
      <c r="CM53" s="64" t="s">
        <v>56</v>
      </c>
      <c r="CN53" s="64" t="s">
        <v>85</v>
      </c>
      <c r="CP53" s="64" t="s">
        <v>43</v>
      </c>
      <c r="HT53" s="65"/>
      <c r="HU53" s="65"/>
      <c r="HV53" s="65"/>
      <c r="HW53" s="65"/>
      <c r="HX53" s="65"/>
      <c r="HY53" s="65"/>
      <c r="HZ53" s="65"/>
      <c r="IA53" s="65"/>
      <c r="IB53" s="65"/>
      <c r="IC53" s="65"/>
      <c r="ID53" s="65"/>
      <c r="IE53" s="65"/>
      <c r="IF53" s="65"/>
      <c r="IG53" s="65"/>
      <c r="IH53" s="65"/>
    </row>
    <row r="54" spans="1:242" s="64" customFormat="1" ht="273.60000000000002" x14ac:dyDescent="0.3">
      <c r="A54" s="64" t="s">
        <v>1498</v>
      </c>
      <c r="B54" s="64" t="s">
        <v>1567</v>
      </c>
      <c r="C54" s="64" t="s">
        <v>1411</v>
      </c>
      <c r="D54" s="64" t="s">
        <v>532</v>
      </c>
      <c r="E54" s="64" t="str">
        <f t="shared" si="8"/>
        <v>Guillaume Lacour 
g.lacour@eodd.fr</v>
      </c>
      <c r="F54" s="64" t="s">
        <v>533</v>
      </c>
      <c r="G54" s="64" t="s">
        <v>534</v>
      </c>
      <c r="H54" s="95" t="s">
        <v>535</v>
      </c>
      <c r="I54" s="82" t="str">
        <f>J54&amp;CHAR(10)&amp;K54&amp;CHAR(10)&amp;L54&amp;" "&amp;M54&amp;CHAR(10)&amp;Adherents_RIPA[[#This Row],[Téléphone (standard)]]</f>
        <v>10 rue de Paimpol
Hôtel d’entreprises, Pêcheurs d’Islande
17300 Rochefort
06-73-41-67-57</v>
      </c>
      <c r="J54" s="64" t="s">
        <v>575</v>
      </c>
      <c r="K54" s="64" t="s">
        <v>576</v>
      </c>
      <c r="L54" s="64" t="s">
        <v>577</v>
      </c>
      <c r="M54" s="64" t="s">
        <v>578</v>
      </c>
      <c r="N54" s="64" t="s">
        <v>1854</v>
      </c>
      <c r="O54" s="64" t="str">
        <f t="shared" si="1"/>
        <v>Guillaume Lacour 
04.72.76.06.90
06.79.67.09.88
g.lacour@eodd.fr</v>
      </c>
      <c r="P54" s="64" t="s">
        <v>533</v>
      </c>
      <c r="Q54" s="94" t="s">
        <v>534</v>
      </c>
      <c r="R54" s="94" t="s">
        <v>539</v>
      </c>
      <c r="S54" s="93" t="s">
        <v>540</v>
      </c>
      <c r="T54" s="64" t="s">
        <v>535</v>
      </c>
      <c r="U54" s="64" t="str">
        <f t="shared" si="5"/>
        <v>Geatan Urvoy 
04.72.76.06.90
06.73.41.67.57
g.urvoy@eodd.fr</v>
      </c>
      <c r="V54" s="64" t="s">
        <v>579</v>
      </c>
      <c r="W54" s="64" t="s">
        <v>542</v>
      </c>
      <c r="X54" s="64" t="s">
        <v>539</v>
      </c>
      <c r="Y54" s="94" t="s">
        <v>543</v>
      </c>
      <c r="Z54" s="94" t="s">
        <v>544</v>
      </c>
      <c r="AA54" s="64" t="s">
        <v>1412</v>
      </c>
      <c r="AD54" s="93"/>
      <c r="AE54" s="64" t="s">
        <v>267</v>
      </c>
      <c r="AF54" s="94" t="s">
        <v>43</v>
      </c>
      <c r="AG54" s="93" t="s">
        <v>558</v>
      </c>
      <c r="AH54" s="64" t="s">
        <v>46</v>
      </c>
      <c r="AI54" s="92" t="s">
        <v>79</v>
      </c>
      <c r="AJ54" s="93" t="s">
        <v>559</v>
      </c>
      <c r="AK54" s="64" t="s">
        <v>184</v>
      </c>
      <c r="AL54" s="64" t="s">
        <v>560</v>
      </c>
      <c r="AR54" s="64" t="s">
        <v>48</v>
      </c>
      <c r="BE54" s="64" t="s">
        <v>47</v>
      </c>
      <c r="BF54" s="64" t="str">
        <f t="shared" si="6"/>
        <v>Tous les départements métropolitains</v>
      </c>
      <c r="BG54" s="64" t="s">
        <v>1476</v>
      </c>
      <c r="BH54" s="64" t="s">
        <v>48</v>
      </c>
      <c r="BK54" s="64" t="s">
        <v>48</v>
      </c>
      <c r="BR54" s="64" t="s">
        <v>49</v>
      </c>
      <c r="BS54" s="64" t="s">
        <v>549</v>
      </c>
      <c r="BT54" s="64" t="s">
        <v>549</v>
      </c>
      <c r="BY54" s="64" t="s">
        <v>53</v>
      </c>
      <c r="CK54" s="64" t="s">
        <v>54</v>
      </c>
      <c r="CL54" s="64" t="s">
        <v>48</v>
      </c>
      <c r="CM54" s="64" t="s">
        <v>56</v>
      </c>
      <c r="CN54" s="64" t="s">
        <v>85</v>
      </c>
      <c r="CP54" s="64" t="s">
        <v>43</v>
      </c>
      <c r="HT54" s="65"/>
      <c r="HU54" s="65"/>
      <c r="HV54" s="65"/>
      <c r="HW54" s="65"/>
      <c r="HX54" s="65"/>
      <c r="HY54" s="65"/>
      <c r="HZ54" s="65"/>
      <c r="IA54" s="65"/>
      <c r="IB54" s="65"/>
      <c r="IC54" s="65"/>
      <c r="ID54" s="65"/>
      <c r="IE54" s="65"/>
      <c r="IF54" s="65"/>
      <c r="IG54" s="65"/>
      <c r="IH54" s="65"/>
    </row>
    <row r="55" spans="1:242" s="64" customFormat="1" ht="273.60000000000002" x14ac:dyDescent="0.3">
      <c r="A55" s="64" t="s">
        <v>1498</v>
      </c>
      <c r="B55" s="64" t="s">
        <v>1567</v>
      </c>
      <c r="C55" s="64" t="s">
        <v>1411</v>
      </c>
      <c r="D55" s="64" t="s">
        <v>584</v>
      </c>
      <c r="E55" s="64" t="str">
        <f t="shared" si="8"/>
        <v>Guillaume Lacour 
g.lacour@eodd.fr</v>
      </c>
      <c r="F55" s="64" t="s">
        <v>533</v>
      </c>
      <c r="G55" s="64" t="s">
        <v>534</v>
      </c>
      <c r="H55" s="64" t="s">
        <v>535</v>
      </c>
      <c r="I55" s="82" t="str">
        <f>J55&amp;CHAR(10)&amp;K55&amp;CHAR(10)&amp;L55&amp;" "&amp;M55&amp;CHAR(10)&amp;Adherents_RIPA[[#This Row],[Téléphone (standard)]]</f>
        <v>43-45 rue d’Armagnac
CS 72073
33800 Bordeaux
06-73-41-67-57</v>
      </c>
      <c r="J55" s="64" t="s">
        <v>580</v>
      </c>
      <c r="K55" s="64" t="s">
        <v>581</v>
      </c>
      <c r="L55" s="64">
        <v>33800</v>
      </c>
      <c r="M55" s="64" t="s">
        <v>582</v>
      </c>
      <c r="N55" s="64" t="s">
        <v>1854</v>
      </c>
      <c r="O55" s="64" t="str">
        <f t="shared" si="1"/>
        <v>Guillaume Lacour 
06.79.67.09.88
06.79.67.09.88
g.lacour@eodd.fr</v>
      </c>
      <c r="P55" s="64" t="s">
        <v>533</v>
      </c>
      <c r="Q55" s="94" t="s">
        <v>534</v>
      </c>
      <c r="R55" s="94" t="s">
        <v>540</v>
      </c>
      <c r="S55" s="64" t="s">
        <v>540</v>
      </c>
      <c r="T55" s="64" t="s">
        <v>535</v>
      </c>
      <c r="U55" s="64" t="str">
        <f t="shared" si="5"/>
        <v>Gaetan Urvoy 
04.72.76.06.90
06.79.67.09.88
g.urvoy@eodd.fr</v>
      </c>
      <c r="V55" s="64" t="s">
        <v>541</v>
      </c>
      <c r="W55" s="64" t="s">
        <v>542</v>
      </c>
      <c r="X55" s="64" t="s">
        <v>539</v>
      </c>
      <c r="Y55" s="94" t="s">
        <v>540</v>
      </c>
      <c r="Z55" s="94" t="s">
        <v>544</v>
      </c>
      <c r="AA55" s="64" t="s">
        <v>1412</v>
      </c>
      <c r="AE55" s="64" t="s">
        <v>267</v>
      </c>
      <c r="AF55" s="64" t="s">
        <v>43</v>
      </c>
      <c r="AG55" s="64" t="s">
        <v>558</v>
      </c>
      <c r="AH55" s="64" t="s">
        <v>46</v>
      </c>
      <c r="AI55" s="92" t="s">
        <v>79</v>
      </c>
      <c r="AJ55" s="64" t="s">
        <v>559</v>
      </c>
      <c r="AK55" s="64" t="s">
        <v>184</v>
      </c>
      <c r="AL55" s="64" t="s">
        <v>560</v>
      </c>
      <c r="AR55" s="64" t="s">
        <v>48</v>
      </c>
      <c r="BE55" s="64" t="s">
        <v>47</v>
      </c>
      <c r="BF55" s="64" t="str">
        <f t="shared" si="6"/>
        <v>Tous les départements métropolitains</v>
      </c>
      <c r="BG55" s="64" t="s">
        <v>1476</v>
      </c>
      <c r="BH55" s="64" t="s">
        <v>48</v>
      </c>
      <c r="BK55" s="64" t="s">
        <v>48</v>
      </c>
      <c r="BR55" s="64" t="s">
        <v>49</v>
      </c>
      <c r="BS55" s="64" t="s">
        <v>549</v>
      </c>
      <c r="BT55" s="64" t="s">
        <v>583</v>
      </c>
      <c r="BW55" s="64" t="s">
        <v>51</v>
      </c>
      <c r="BY55" s="64" t="s">
        <v>53</v>
      </c>
      <c r="CK55" s="64" t="s">
        <v>54</v>
      </c>
      <c r="CL55" s="64" t="s">
        <v>48</v>
      </c>
      <c r="CM55" s="64" t="s">
        <v>56</v>
      </c>
      <c r="CN55" s="64" t="s">
        <v>85</v>
      </c>
      <c r="CP55" s="64" t="s">
        <v>43</v>
      </c>
      <c r="HT55" s="65"/>
      <c r="HU55" s="65"/>
      <c r="HV55" s="65"/>
      <c r="HW55" s="65"/>
      <c r="HX55" s="65"/>
      <c r="HY55" s="65"/>
      <c r="HZ55" s="65"/>
      <c r="IA55" s="65"/>
      <c r="IB55" s="65"/>
      <c r="IC55" s="65"/>
      <c r="ID55" s="65"/>
      <c r="IE55" s="65"/>
      <c r="IF55" s="65"/>
      <c r="IG55" s="65"/>
      <c r="IH55" s="65"/>
    </row>
    <row r="56" spans="1:242" s="64" customFormat="1" ht="273.60000000000002" x14ac:dyDescent="0.3">
      <c r="A56" s="64" t="s">
        <v>1498</v>
      </c>
      <c r="B56" s="64" t="s">
        <v>1567</v>
      </c>
      <c r="C56" s="64" t="s">
        <v>1411</v>
      </c>
      <c r="D56" s="64" t="s">
        <v>584</v>
      </c>
      <c r="E56" s="64" t="str">
        <f t="shared" si="8"/>
        <v>Guillaume Lacour 
g.lacour@eodd.fr</v>
      </c>
      <c r="F56" s="64" t="s">
        <v>533</v>
      </c>
      <c r="G56" s="64" t="s">
        <v>534</v>
      </c>
      <c r="H56" s="64" t="s">
        <v>535</v>
      </c>
      <c r="I56" s="82" t="str">
        <f>J56&amp;CHAR(10)&amp;K56&amp;CHAR(10)&amp;L56&amp;" "&amp;M56&amp;CHAR(10)&amp;Adherents_RIPA[[#This Row],[Téléphone (standard)]]</f>
        <v>10 rue des Potiers d’Etain
57070 Metz
06-73-41-67-57</v>
      </c>
      <c r="J56" s="64" t="s">
        <v>585</v>
      </c>
      <c r="L56" s="64" t="s">
        <v>586</v>
      </c>
      <c r="M56" s="64" t="s">
        <v>587</v>
      </c>
      <c r="N56" s="64" t="s">
        <v>1854</v>
      </c>
      <c r="O56" s="64" t="str">
        <f t="shared" si="1"/>
        <v>Guillaume Lacour 
04.72.46.06.90
06.79.67.09.88
g.lacour@eodd.fr</v>
      </c>
      <c r="P56" s="64" t="s">
        <v>533</v>
      </c>
      <c r="Q56" s="94" t="s">
        <v>534</v>
      </c>
      <c r="R56" s="94" t="s">
        <v>588</v>
      </c>
      <c r="S56" s="93" t="s">
        <v>540</v>
      </c>
      <c r="T56" s="64" t="s">
        <v>535</v>
      </c>
      <c r="U56" s="64" t="str">
        <f t="shared" si="5"/>
        <v>Gaetan Urvoy 
04.72.46.06.90
06.73.41.67.57
g.urvoy@eodd.fr</v>
      </c>
      <c r="V56" s="64" t="s">
        <v>541</v>
      </c>
      <c r="W56" s="64" t="s">
        <v>542</v>
      </c>
      <c r="X56" s="64" t="s">
        <v>588</v>
      </c>
      <c r="Y56" s="94" t="s">
        <v>543</v>
      </c>
      <c r="Z56" s="94" t="s">
        <v>544</v>
      </c>
      <c r="AA56" s="64" t="s">
        <v>1412</v>
      </c>
      <c r="AD56" s="93"/>
      <c r="AE56" s="64" t="s">
        <v>267</v>
      </c>
      <c r="AF56" s="94" t="s">
        <v>43</v>
      </c>
      <c r="AG56" s="93" t="s">
        <v>558</v>
      </c>
      <c r="AH56" s="64" t="s">
        <v>46</v>
      </c>
      <c r="AI56" s="92" t="s">
        <v>44</v>
      </c>
      <c r="AJ56" s="93" t="s">
        <v>559</v>
      </c>
      <c r="AK56" s="64" t="s">
        <v>184</v>
      </c>
      <c r="AL56" s="64" t="s">
        <v>560</v>
      </c>
      <c r="AR56" s="64" t="s">
        <v>48</v>
      </c>
      <c r="BE56" s="64" t="s">
        <v>47</v>
      </c>
      <c r="BF56" s="64" t="str">
        <f t="shared" si="6"/>
        <v>Tous les départements métropolitains</v>
      </c>
      <c r="BG56" s="64" t="s">
        <v>1476</v>
      </c>
      <c r="BH56" s="64" t="s">
        <v>48</v>
      </c>
      <c r="BK56" s="64" t="s">
        <v>48</v>
      </c>
      <c r="BR56" s="64" t="s">
        <v>49</v>
      </c>
      <c r="BS56" s="64" t="s">
        <v>549</v>
      </c>
      <c r="BT56" s="64" t="s">
        <v>549</v>
      </c>
      <c r="BW56" s="64" t="s">
        <v>51</v>
      </c>
      <c r="BY56" s="64" t="s">
        <v>53</v>
      </c>
      <c r="CK56" s="64" t="s">
        <v>54</v>
      </c>
      <c r="CL56" s="64" t="s">
        <v>48</v>
      </c>
      <c r="CM56" s="64" t="s">
        <v>56</v>
      </c>
      <c r="CN56" s="64" t="s">
        <v>85</v>
      </c>
      <c r="CP56" s="64" t="s">
        <v>43</v>
      </c>
      <c r="HT56" s="65"/>
      <c r="HU56" s="65"/>
      <c r="HV56" s="65"/>
      <c r="HW56" s="65"/>
      <c r="HX56" s="65"/>
      <c r="HY56" s="65"/>
      <c r="HZ56" s="65"/>
      <c r="IA56" s="65"/>
      <c r="IB56" s="65"/>
      <c r="IC56" s="65"/>
      <c r="ID56" s="65"/>
      <c r="IE56" s="65"/>
      <c r="IF56" s="65"/>
      <c r="IG56" s="65"/>
      <c r="IH56" s="65"/>
    </row>
    <row r="57" spans="1:242" s="64" customFormat="1" ht="273.60000000000002" x14ac:dyDescent="0.3">
      <c r="A57" s="64" t="s">
        <v>1498</v>
      </c>
      <c r="B57" s="64" t="s">
        <v>1525</v>
      </c>
      <c r="C57" s="64" t="s">
        <v>1264</v>
      </c>
      <c r="D57" s="64" t="s">
        <v>589</v>
      </c>
      <c r="E57" s="64" t="str">
        <f t="shared" si="8"/>
        <v>Julien CREMEL 
julien.cremel@esthoa.fr</v>
      </c>
      <c r="F57" s="64" t="s">
        <v>590</v>
      </c>
      <c r="G57" s="64" t="s">
        <v>591</v>
      </c>
      <c r="H57" s="64" t="s">
        <v>592</v>
      </c>
      <c r="I57" s="82" t="str">
        <f>J57&amp;CHAR(10)&amp;K57&amp;CHAR(10)&amp;L57&amp;" "&amp;M57&amp;CHAR(10)&amp;Adherents_RIPA[[#This Row],[Téléphone (standard)]]</f>
        <v>13 Rue Forlen
67118 GEISPOLSHEIM
03-88-77-35-84</v>
      </c>
      <c r="J57" s="64" t="s">
        <v>1838</v>
      </c>
      <c r="L57" s="64">
        <v>67118</v>
      </c>
      <c r="M57" s="64" t="s">
        <v>1839</v>
      </c>
      <c r="N57" s="64" t="s">
        <v>1823</v>
      </c>
      <c r="O57" s="64" t="str">
        <f t="shared" si="1"/>
        <v>Justine RECEVEUR 
07.60.32.75.56
07.60.32.75.56
justine.receveur@esthoa.fr</v>
      </c>
      <c r="P57" s="64" t="s">
        <v>593</v>
      </c>
      <c r="Q57" s="94" t="s">
        <v>594</v>
      </c>
      <c r="R57" s="94" t="s">
        <v>595</v>
      </c>
      <c r="S57" s="64" t="s">
        <v>595</v>
      </c>
      <c r="T57" s="64" t="s">
        <v>596</v>
      </c>
      <c r="U57" s="64" t="str">
        <f t="shared" si="5"/>
        <v>Julien CREMEL 
06.89.30.00.70
06.89.30.00.70
julien.cremel@esthoa.fr</v>
      </c>
      <c r="V57" s="64" t="s">
        <v>590</v>
      </c>
      <c r="W57" s="64" t="s">
        <v>591</v>
      </c>
      <c r="X57" s="64" t="s">
        <v>597</v>
      </c>
      <c r="Y57" s="94" t="s">
        <v>597</v>
      </c>
      <c r="Z57" s="94" t="s">
        <v>592</v>
      </c>
      <c r="AA57" s="64" t="s">
        <v>1416</v>
      </c>
      <c r="AB57" s="64" t="s">
        <v>598</v>
      </c>
      <c r="AE57" s="64" t="s">
        <v>232</v>
      </c>
      <c r="AF57" s="64" t="s">
        <v>48</v>
      </c>
      <c r="AI57" s="92"/>
      <c r="AR57" s="64" t="s">
        <v>48</v>
      </c>
      <c r="BE57" s="64" t="s">
        <v>599</v>
      </c>
      <c r="BF57" s="64" t="str">
        <f t="shared" si="6"/>
        <v>67 Bas-Rhin
68 Haut-Rhin
90 Territoire de Belfort
25 Doubs
70 Haute-Saône
54 Meurthe-et-Moselle
57 Moselle</v>
      </c>
      <c r="BG57" s="64" t="s">
        <v>1539</v>
      </c>
      <c r="BH57" s="64" t="s">
        <v>48</v>
      </c>
      <c r="BK57" s="64" t="s">
        <v>43</v>
      </c>
      <c r="BL57" s="64" t="s">
        <v>247</v>
      </c>
      <c r="BM57" s="64" t="s">
        <v>496</v>
      </c>
      <c r="BP57" s="64" t="s">
        <v>600</v>
      </c>
      <c r="BQ57" s="64" t="s">
        <v>601</v>
      </c>
      <c r="BR57" s="64" t="s">
        <v>230</v>
      </c>
      <c r="BS57" s="64" t="s">
        <v>602</v>
      </c>
      <c r="BT57" s="64" t="s">
        <v>602</v>
      </c>
      <c r="BU57" s="64" t="s">
        <v>602</v>
      </c>
      <c r="BV57" s="64" t="s">
        <v>602</v>
      </c>
      <c r="BW57" s="64" t="s">
        <v>51</v>
      </c>
      <c r="BY57" s="64" t="s">
        <v>53</v>
      </c>
      <c r="CK57" s="64" t="s">
        <v>54</v>
      </c>
      <c r="CL57" s="64" t="s">
        <v>43</v>
      </c>
      <c r="CM57" s="64" t="s">
        <v>56</v>
      </c>
      <c r="CN57" s="64" t="s">
        <v>85</v>
      </c>
      <c r="CP57" s="64" t="s">
        <v>43</v>
      </c>
      <c r="HT57" s="65"/>
      <c r="HU57" s="65"/>
      <c r="HV57" s="65"/>
      <c r="HW57" s="65"/>
      <c r="HX57" s="65"/>
      <c r="HY57" s="65"/>
      <c r="HZ57" s="65"/>
      <c r="IA57" s="65"/>
      <c r="IB57" s="65"/>
      <c r="IC57" s="65"/>
      <c r="ID57" s="65"/>
      <c r="IE57" s="65"/>
      <c r="IF57" s="65"/>
      <c r="IG57" s="65"/>
      <c r="IH57" s="65"/>
    </row>
    <row r="58" spans="1:242" s="64" customFormat="1" ht="331.2" x14ac:dyDescent="0.3">
      <c r="A58" s="64" t="s">
        <v>1553</v>
      </c>
      <c r="B58" s="64" t="s">
        <v>1554</v>
      </c>
      <c r="C58" s="64" t="s">
        <v>1269</v>
      </c>
      <c r="D58" s="64" t="s">
        <v>603</v>
      </c>
      <c r="E58" s="64" t="str">
        <f t="shared" si="8"/>
        <v>Sylvain CHOQUET 
sylvainchoquet@eurofins.com</v>
      </c>
      <c r="F58" s="64" t="s">
        <v>604</v>
      </c>
      <c r="G58" s="64" t="s">
        <v>605</v>
      </c>
      <c r="H58" s="64" t="s">
        <v>606</v>
      </c>
      <c r="I58" s="82" t="str">
        <f>J58&amp;CHAR(10)&amp;K58&amp;CHAR(10)&amp;L58&amp;" "&amp;M58&amp;CHAR(10)&amp;Adherents_RIPA[[#This Row],[Téléphone (standard)]]</f>
        <v>5 rue d'Otterswiller
67700 Saverne
06-75-49-18-44</v>
      </c>
      <c r="J58" s="64" t="s">
        <v>607</v>
      </c>
      <c r="L58" s="64" t="s">
        <v>608</v>
      </c>
      <c r="M58" s="64" t="s">
        <v>609</v>
      </c>
      <c r="N58" s="64" t="s">
        <v>1812</v>
      </c>
      <c r="O58" s="64" t="str">
        <f t="shared" si="1"/>
        <v>Sylvain CHOQUET 
09.69.32.41.14
09.69.32.41.14
sylvainchoquet@eurofins.com</v>
      </c>
      <c r="P58" s="64" t="s">
        <v>604</v>
      </c>
      <c r="Q58" s="94" t="s">
        <v>605</v>
      </c>
      <c r="R58" s="94" t="s">
        <v>610</v>
      </c>
      <c r="S58" s="93" t="s">
        <v>610</v>
      </c>
      <c r="T58" s="64" t="s">
        <v>606</v>
      </c>
      <c r="U58" s="64" t="str">
        <f t="shared" si="5"/>
        <v>Florent DEVAUX 
09.69.32.41.14
09.69.32.41.14
florentdevaux@eurofins.com</v>
      </c>
      <c r="V58" s="64" t="s">
        <v>611</v>
      </c>
      <c r="W58" s="64" t="s">
        <v>612</v>
      </c>
      <c r="X58" s="64" t="s">
        <v>610</v>
      </c>
      <c r="Y58" s="94" t="s">
        <v>610</v>
      </c>
      <c r="Z58" s="94" t="s">
        <v>613</v>
      </c>
      <c r="AA58" s="64" t="s">
        <v>1420</v>
      </c>
      <c r="AC58" s="64" t="s">
        <v>614</v>
      </c>
      <c r="AD58" s="93" t="s">
        <v>615</v>
      </c>
      <c r="AF58" s="94" t="s">
        <v>48</v>
      </c>
      <c r="AG58" s="93"/>
      <c r="AI58" s="92"/>
      <c r="AJ58" s="93"/>
      <c r="AR58" s="64" t="s">
        <v>43</v>
      </c>
      <c r="AS58" s="64" t="s">
        <v>616</v>
      </c>
      <c r="AV58" s="64" t="s">
        <v>617</v>
      </c>
      <c r="AX58" s="64" t="s">
        <v>618</v>
      </c>
      <c r="AY58" s="64" t="s">
        <v>619</v>
      </c>
      <c r="BE58" s="64" t="s">
        <v>620</v>
      </c>
      <c r="BF58" s="64" t="str">
        <f t="shared" si="6"/>
        <v>Aucun (laboratoire d'analyses uniquement)</v>
      </c>
      <c r="BH58" s="64" t="s">
        <v>48</v>
      </c>
      <c r="BK58" s="64" t="s">
        <v>43</v>
      </c>
      <c r="BL58" s="64" t="s">
        <v>621</v>
      </c>
      <c r="BN58" s="64" t="s">
        <v>1275</v>
      </c>
      <c r="BY58" s="64" t="s">
        <v>53</v>
      </c>
      <c r="CA58" s="64" t="s">
        <v>1222</v>
      </c>
      <c r="CB58" s="64" t="s">
        <v>622</v>
      </c>
      <c r="CE58" s="64" t="s">
        <v>623</v>
      </c>
      <c r="CJ58" s="64" t="s">
        <v>624</v>
      </c>
      <c r="CK58" s="64" t="s">
        <v>54</v>
      </c>
      <c r="CL58" s="64" t="s">
        <v>625</v>
      </c>
      <c r="CM58" s="64" t="s">
        <v>56</v>
      </c>
      <c r="CN58" s="64" t="s">
        <v>57</v>
      </c>
      <c r="CP58" s="64" t="s">
        <v>43</v>
      </c>
      <c r="HT58" s="65"/>
      <c r="HU58" s="65"/>
      <c r="HV58" s="65"/>
      <c r="HW58" s="65"/>
      <c r="HX58" s="65"/>
      <c r="HY58" s="65"/>
      <c r="HZ58" s="65"/>
      <c r="IA58" s="65"/>
      <c r="IB58" s="65"/>
      <c r="IC58" s="65"/>
      <c r="ID58" s="65"/>
      <c r="IE58" s="65"/>
      <c r="IF58" s="65"/>
      <c r="IG58" s="65"/>
      <c r="IH58" s="65"/>
    </row>
    <row r="59" spans="1:242" s="64" customFormat="1" ht="273.60000000000002" x14ac:dyDescent="0.3">
      <c r="A59" s="64" t="s">
        <v>1498</v>
      </c>
      <c r="B59" s="64" t="s">
        <v>1537</v>
      </c>
      <c r="C59" s="64" t="s">
        <v>1268</v>
      </c>
      <c r="D59" s="64" t="s">
        <v>1425</v>
      </c>
      <c r="E59" s="64" t="str">
        <f t="shared" si="8"/>
        <v>Rémi MERLEN 
remi.merlen@evadies.fr</v>
      </c>
      <c r="F59" s="64" t="s">
        <v>1426</v>
      </c>
      <c r="G59" s="64" t="s">
        <v>1427</v>
      </c>
      <c r="H59" s="95" t="s">
        <v>1428</v>
      </c>
      <c r="I59" s="82" t="str">
        <f>J59&amp;CHAR(10)&amp;K59&amp;CHAR(10)&amp;L59&amp;" "&amp;M59&amp;CHAR(10)&amp;Adherents_RIPA[[#This Row],[Téléphone (standard)]]</f>
        <v xml:space="preserve">8 rue principale
54470 BOUILLONVILLE
</v>
      </c>
      <c r="J59" s="64" t="s">
        <v>1429</v>
      </c>
      <c r="L59" s="64">
        <v>54470</v>
      </c>
      <c r="M59" s="64" t="s">
        <v>1430</v>
      </c>
      <c r="O59" s="65" t="str">
        <f t="shared" si="1"/>
        <v>Rémi MERLEN 
09.71.06.70.91
06.64.87.93.17
remi.merlen@evadies.fr</v>
      </c>
      <c r="P59" s="64" t="s">
        <v>1426</v>
      </c>
      <c r="Q59" s="92" t="s">
        <v>1427</v>
      </c>
      <c r="R59" s="92" t="s">
        <v>1431</v>
      </c>
      <c r="S59" s="64" t="s">
        <v>1432</v>
      </c>
      <c r="T59" s="95" t="s">
        <v>1428</v>
      </c>
      <c r="U59" s="64" t="str">
        <f t="shared" si="5"/>
        <v>Nicolas PANIZZOLI 
09.71.06.70.81
06.58.54.68.77
nicolas.panizzoli@evadies.fr</v>
      </c>
      <c r="V59" s="64" t="s">
        <v>68</v>
      </c>
      <c r="W59" s="64" t="s">
        <v>1433</v>
      </c>
      <c r="X59" s="64" t="s">
        <v>1434</v>
      </c>
      <c r="Y59" s="92" t="s">
        <v>1435</v>
      </c>
      <c r="Z59" s="96" t="s">
        <v>1436</v>
      </c>
      <c r="AA59" s="64" t="s">
        <v>1437</v>
      </c>
      <c r="AE59" s="64" t="s">
        <v>1438</v>
      </c>
      <c r="AF59" s="64" t="s">
        <v>43</v>
      </c>
      <c r="AG59" s="64" t="s">
        <v>232</v>
      </c>
      <c r="AH59" s="64" t="s">
        <v>1439</v>
      </c>
      <c r="AI59" s="92"/>
      <c r="AL59" s="64" t="s">
        <v>1440</v>
      </c>
      <c r="AR59" s="64" t="s">
        <v>48</v>
      </c>
      <c r="BE59" s="64" t="s">
        <v>1441</v>
      </c>
      <c r="BF59" s="64" t="str">
        <f t="shared" si="6"/>
        <v>08 Ardennes 
10 Aube 
51 Marne
52 Haute-Marne 
55 Meuse
54 Meurthe-et-Moselle 
57 Moselle
88 Vosges 
67 Bas-Rhin
68 Haut-Rhin 
02 Aisne 
89 Yonne
21 Côte-d'Or 
70 Haute-Saône
77 Seine-et-Marne 
62 Pas-de-Calais
59 Nord 
45 Loiret</v>
      </c>
      <c r="BG59" s="64" t="s">
        <v>1555</v>
      </c>
      <c r="BH59" s="64" t="s">
        <v>48</v>
      </c>
      <c r="BK59" s="64" t="s">
        <v>43</v>
      </c>
      <c r="BL59" s="64" t="s">
        <v>247</v>
      </c>
      <c r="BM59" s="64" t="s">
        <v>1442</v>
      </c>
      <c r="BP59" s="64" t="s">
        <v>1832</v>
      </c>
      <c r="BR59" s="64" t="s">
        <v>1443</v>
      </c>
      <c r="BS59" s="64" t="s">
        <v>1444</v>
      </c>
      <c r="BT59" s="64" t="s">
        <v>1445</v>
      </c>
      <c r="BU59" s="64" t="s">
        <v>1445</v>
      </c>
      <c r="BV59" s="64" t="s">
        <v>1445</v>
      </c>
      <c r="BW59" s="64" t="s">
        <v>53</v>
      </c>
      <c r="BY59" s="64" t="s">
        <v>53</v>
      </c>
      <c r="CK59" s="64" t="s">
        <v>54</v>
      </c>
      <c r="CL59" s="64" t="s">
        <v>48</v>
      </c>
      <c r="CM59" s="64" t="s">
        <v>1446</v>
      </c>
      <c r="CN59" s="64" t="s">
        <v>1447</v>
      </c>
      <c r="CP59" s="64" t="s">
        <v>43</v>
      </c>
      <c r="HT59" s="65"/>
      <c r="HU59" s="65"/>
      <c r="HV59" s="65"/>
      <c r="HW59" s="65"/>
      <c r="HX59" s="65"/>
      <c r="HY59" s="65"/>
      <c r="HZ59" s="65"/>
      <c r="IA59" s="65"/>
      <c r="IB59" s="65"/>
      <c r="IC59" s="65"/>
      <c r="ID59" s="65"/>
      <c r="IE59" s="65"/>
      <c r="IF59" s="65"/>
      <c r="IG59" s="65"/>
      <c r="IH59" s="65"/>
    </row>
    <row r="60" spans="1:242" s="64" customFormat="1" ht="288" x14ac:dyDescent="0.3">
      <c r="A60" s="64" t="s">
        <v>1498</v>
      </c>
      <c r="B60" s="64" t="s">
        <v>1525</v>
      </c>
      <c r="C60" s="64" t="s">
        <v>1264</v>
      </c>
      <c r="D60" s="64" t="s">
        <v>626</v>
      </c>
      <c r="E60" s="64" t="str">
        <f t="shared" si="8"/>
        <v>Frédérique PECHEUX 
fpecheux@genovexpert.fr</v>
      </c>
      <c r="F60" s="64" t="s">
        <v>627</v>
      </c>
      <c r="G60" s="64" t="s">
        <v>628</v>
      </c>
      <c r="H60" s="64" t="s">
        <v>629</v>
      </c>
      <c r="I60" s="82" t="str">
        <f>J60&amp;CHAR(10)&amp;K60&amp;CHAR(10)&amp;L60&amp;" "&amp;M60&amp;CHAR(10)&amp;Adherents_RIPA[[#This Row],[Téléphone (standard)]]</f>
        <v>52 rue René Boulanger
75010 PARIS
01-69-04-85-10</v>
      </c>
      <c r="J60" s="64" t="s">
        <v>1836</v>
      </c>
      <c r="L60" s="64">
        <v>75010</v>
      </c>
      <c r="M60" s="64" t="s">
        <v>864</v>
      </c>
      <c r="N60" s="64" t="s">
        <v>1834</v>
      </c>
      <c r="O60" s="64" t="str">
        <f t="shared" si="1"/>
        <v>Frédérique PECHEUX 
01.69.04.85.10
06.23.54.59.74
fpecheux@genovexpert.fr</v>
      </c>
      <c r="P60" s="64" t="s">
        <v>627</v>
      </c>
      <c r="Q60" s="94" t="s">
        <v>628</v>
      </c>
      <c r="R60" s="94" t="s">
        <v>630</v>
      </c>
      <c r="S60" s="64" t="s">
        <v>631</v>
      </c>
      <c r="T60" s="64" t="s">
        <v>629</v>
      </c>
      <c r="U60" s="64" t="str">
        <f t="shared" si="5"/>
        <v>David SALAS 
01.83.75.11.33
06.19.69.27.47
dsalas@genovexpert.fr</v>
      </c>
      <c r="V60" s="64" t="s">
        <v>204</v>
      </c>
      <c r="W60" s="64" t="s">
        <v>632</v>
      </c>
      <c r="X60" s="64" t="s">
        <v>633</v>
      </c>
      <c r="Y60" s="94" t="s">
        <v>634</v>
      </c>
      <c r="Z60" s="94" t="s">
        <v>635</v>
      </c>
      <c r="AA60" s="64" t="s">
        <v>1416</v>
      </c>
      <c r="AB60" s="64" t="s">
        <v>428</v>
      </c>
      <c r="AE60" s="64" t="s">
        <v>643</v>
      </c>
      <c r="AF60" s="64" t="s">
        <v>48</v>
      </c>
      <c r="AI60" s="92"/>
      <c r="AR60" s="64" t="s">
        <v>48</v>
      </c>
      <c r="BE60" s="64" t="s">
        <v>636</v>
      </c>
      <c r="BF60" s="64" t="str">
        <f t="shared" si="6"/>
        <v>75 Paris
91 Essonne
92 Hauts-de-Seine
93 Seine-St-Denis
94 Val-de-Marne
95 Val-D'Oise
14 Calvados
60 Oise
61 Orne
72 Sarthe
77 Seine-et-Marne
27 Eure
76 Seine-Maritime
58 Nièvre
59 Nord
02 Aisne
18 Cher
28 Eure-et-Loir
41 Loir-et-Cher
50 Manche</v>
      </c>
      <c r="BG60" s="64" t="s">
        <v>1556</v>
      </c>
      <c r="BH60" s="64" t="s">
        <v>48</v>
      </c>
      <c r="BK60" s="64" t="s">
        <v>43</v>
      </c>
      <c r="BL60" s="64" t="s">
        <v>247</v>
      </c>
      <c r="BM60" s="64" t="s">
        <v>637</v>
      </c>
      <c r="BP60" s="64" t="s">
        <v>638</v>
      </c>
      <c r="BQ60" s="64" t="s">
        <v>1835</v>
      </c>
      <c r="BR60" s="64" t="s">
        <v>230</v>
      </c>
      <c r="BS60" s="64" t="s">
        <v>644</v>
      </c>
      <c r="BT60" s="64" t="s">
        <v>639</v>
      </c>
      <c r="BU60" s="64" t="s">
        <v>639</v>
      </c>
      <c r="BV60" s="64" t="s">
        <v>639</v>
      </c>
      <c r="BW60" s="64" t="s">
        <v>53</v>
      </c>
      <c r="BY60" s="64" t="s">
        <v>53</v>
      </c>
      <c r="CA60" s="64" t="s">
        <v>1223</v>
      </c>
      <c r="CK60" s="64" t="s">
        <v>54</v>
      </c>
      <c r="CL60" s="64" t="s">
        <v>48</v>
      </c>
      <c r="CM60" s="64" t="s">
        <v>641</v>
      </c>
      <c r="CN60" s="64" t="s">
        <v>642</v>
      </c>
      <c r="CO60" s="64" t="s">
        <v>640</v>
      </c>
      <c r="CP60" s="64" t="s">
        <v>43</v>
      </c>
      <c r="HT60" s="65"/>
      <c r="HU60" s="65"/>
      <c r="HV60" s="65"/>
      <c r="HW60" s="65"/>
      <c r="HX60" s="65"/>
      <c r="HY60" s="65"/>
      <c r="HZ60" s="65"/>
      <c r="IA60" s="65"/>
      <c r="IB60" s="65"/>
      <c r="IC60" s="65"/>
      <c r="ID60" s="65"/>
      <c r="IE60" s="65"/>
      <c r="IF60" s="65"/>
      <c r="IG60" s="65"/>
      <c r="IH60" s="65"/>
    </row>
    <row r="61" spans="1:242" s="64" customFormat="1" ht="409.6" x14ac:dyDescent="0.3">
      <c r="A61" s="64" t="s">
        <v>1498</v>
      </c>
      <c r="B61" s="64" t="s">
        <v>1533</v>
      </c>
      <c r="C61" s="64" t="s">
        <v>1265</v>
      </c>
      <c r="D61" s="64" t="s">
        <v>645</v>
      </c>
      <c r="E61" s="64" t="str">
        <f t="shared" si="8"/>
        <v>Yvonnick HERMANGE 
y.hermange@groupeginger.com</v>
      </c>
      <c r="F61" s="64" t="s">
        <v>646</v>
      </c>
      <c r="G61" s="64" t="s">
        <v>647</v>
      </c>
      <c r="H61" s="64" t="s">
        <v>648</v>
      </c>
      <c r="I61" s="82" t="str">
        <f>J61&amp;CHAR(10)&amp;K61&amp;CHAR(10)&amp;L61&amp;" "&amp;M61&amp;CHAR(10)&amp;Adherents_RIPA[[#This Row],[Téléphone (standard)]]</f>
        <v>1 rue de Bord les Orgues - ZAC de Grimont
57070 SAINT-JULIEN-LES-METZ
06-09-24-33-52</v>
      </c>
      <c r="J61" s="64" t="s">
        <v>649</v>
      </c>
      <c r="L61" s="64" t="s">
        <v>586</v>
      </c>
      <c r="M61" s="64" t="s">
        <v>650</v>
      </c>
      <c r="N61" s="64" t="s">
        <v>1852</v>
      </c>
      <c r="O61" s="64" t="str">
        <f t="shared" si="1"/>
        <v>Barbara FABBRI 
01.75.45.84.55
07.71.43.88.17
b.fabbri@groupeginger.com</v>
      </c>
      <c r="P61" s="64" t="s">
        <v>651</v>
      </c>
      <c r="Q61" s="94" t="s">
        <v>652</v>
      </c>
      <c r="R61" s="94" t="s">
        <v>653</v>
      </c>
      <c r="S61" s="93" t="s">
        <v>654</v>
      </c>
      <c r="T61" s="64" t="s">
        <v>655</v>
      </c>
      <c r="U61" s="64" t="str">
        <f t="shared" si="5"/>
        <v>Yvonnick HERMANGE 
01.75.45.84.55
06.09.24.33.52
y.hermange@groupeginger.com</v>
      </c>
      <c r="V61" s="64" t="s">
        <v>646</v>
      </c>
      <c r="W61" s="64" t="s">
        <v>647</v>
      </c>
      <c r="X61" s="64" t="s">
        <v>653</v>
      </c>
      <c r="Y61" s="94" t="s">
        <v>656</v>
      </c>
      <c r="Z61" s="94" t="s">
        <v>648</v>
      </c>
      <c r="AA61" s="64" t="s">
        <v>1417</v>
      </c>
      <c r="AB61" s="64" t="s">
        <v>361</v>
      </c>
      <c r="AD61" s="93"/>
      <c r="AE61" s="64" t="s">
        <v>662</v>
      </c>
      <c r="AF61" s="94" t="s">
        <v>43</v>
      </c>
      <c r="AG61" s="93" t="s">
        <v>657</v>
      </c>
      <c r="AH61" s="64" t="s">
        <v>659</v>
      </c>
      <c r="AI61" s="92" t="s">
        <v>546</v>
      </c>
      <c r="AJ61" s="93"/>
      <c r="AL61" s="64" t="s">
        <v>658</v>
      </c>
      <c r="AR61" s="64" t="s">
        <v>48</v>
      </c>
      <c r="BE61" s="64" t="s">
        <v>660</v>
      </c>
      <c r="BF61" s="64" t="str">
        <f t="shared" si="6"/>
        <v>01 Ain
07 Ardèche
13 Bouches-du-Rhône
26 Drôme
27 Eure
28 Eure-et-Loir
30 Gard
34 Hérault
38 Isère
42 Loire
54 Meurthe-et-Moselle
55 Meuse
57 Moselle
59 Nord
62 Pas-de-Calais
69 Rhône
71 Saône-et-Loire
75 Paris
77 Seine-et-Marne
78 Yvelines
80 Somme
84 Vaucluse
88 Vosges
91 Essonne
92 Hauts-de-Seine
93 Seine-St-Denis
94 Val-de-Marne
95 Val-D'Oise
86 Vienne</v>
      </c>
      <c r="BG61" s="64" t="s">
        <v>1557</v>
      </c>
      <c r="BH61" s="64" t="s">
        <v>48</v>
      </c>
      <c r="BK61" s="64" t="s">
        <v>48</v>
      </c>
      <c r="BR61" s="64" t="s">
        <v>186</v>
      </c>
      <c r="BS61" s="64" t="s">
        <v>663</v>
      </c>
      <c r="BW61" s="64" t="s">
        <v>52</v>
      </c>
      <c r="BY61" s="64" t="s">
        <v>51</v>
      </c>
      <c r="CB61" s="64" t="s">
        <v>98</v>
      </c>
      <c r="CC61" s="64" t="s">
        <v>661</v>
      </c>
      <c r="CD61" s="64" t="s">
        <v>188</v>
      </c>
      <c r="CK61" s="64" t="s">
        <v>54</v>
      </c>
      <c r="CL61" s="64" t="s">
        <v>48</v>
      </c>
      <c r="CM61" s="64" t="s">
        <v>56</v>
      </c>
      <c r="CN61" s="64" t="s">
        <v>57</v>
      </c>
      <c r="CP61" s="64" t="s">
        <v>43</v>
      </c>
      <c r="HT61" s="65"/>
      <c r="HU61" s="65"/>
      <c r="HV61" s="65"/>
      <c r="HW61" s="65"/>
      <c r="HX61" s="65"/>
      <c r="HY61" s="65"/>
      <c r="HZ61" s="65"/>
      <c r="IA61" s="65"/>
      <c r="IB61" s="65"/>
      <c r="IC61" s="65"/>
      <c r="ID61" s="65"/>
      <c r="IE61" s="65"/>
      <c r="IF61" s="65"/>
      <c r="IG61" s="65"/>
      <c r="IH61" s="65"/>
    </row>
    <row r="62" spans="1:242" s="64" customFormat="1" ht="273.60000000000002" x14ac:dyDescent="0.3">
      <c r="A62" s="64" t="s">
        <v>1535</v>
      </c>
      <c r="B62" s="64" t="s">
        <v>1533</v>
      </c>
      <c r="C62" s="64" t="s">
        <v>1266</v>
      </c>
      <c r="D62" s="64" t="s">
        <v>699</v>
      </c>
      <c r="E62" s="64" t="str">
        <f t="shared" si="8"/>
        <v>Jessica QUERON 
jessica.queron@ineris.fr</v>
      </c>
      <c r="F62" s="64" t="s">
        <v>700</v>
      </c>
      <c r="G62" s="64" t="s">
        <v>701</v>
      </c>
      <c r="H62" s="64" t="s">
        <v>702</v>
      </c>
      <c r="I62" s="82" t="str">
        <f>J62&amp;CHAR(10)&amp;K62&amp;CHAR(10)&amp;L62&amp;" "&amp;M62&amp;CHAR(10)&amp;Adherents_RIPA[[#This Row],[Téléphone (standard)]]</f>
        <v>Rue Jacques Taffanel, Parc Technologique Alata
BP 2
60550 Verneuil-en-Halatte
03-44-55-63-26</v>
      </c>
      <c r="J62" s="64" t="s">
        <v>703</v>
      </c>
      <c r="K62" s="64" t="s">
        <v>704</v>
      </c>
      <c r="L62" s="64" t="s">
        <v>705</v>
      </c>
      <c r="M62" s="64" t="s">
        <v>706</v>
      </c>
      <c r="N62" s="64" t="s">
        <v>1874</v>
      </c>
      <c r="O62" s="64" t="str">
        <f t="shared" si="1"/>
        <v>Jessica QUERON 
03.44.61.81.76
06.20.86.34.95
jessica.queron@ineris.fr</v>
      </c>
      <c r="P62" s="64" t="s">
        <v>700</v>
      </c>
      <c r="Q62" s="94" t="s">
        <v>701</v>
      </c>
      <c r="R62" s="94" t="s">
        <v>707</v>
      </c>
      <c r="S62" s="93" t="s">
        <v>708</v>
      </c>
      <c r="T62" s="64" t="s">
        <v>702</v>
      </c>
      <c r="U62" s="64" t="str">
        <f t="shared" si="5"/>
        <v>Karen PERRONNET 
03.44.55.67.48
06.25.70.64.06
karen.perronnet@ineris.fr</v>
      </c>
      <c r="V62" s="64" t="s">
        <v>709</v>
      </c>
      <c r="W62" s="64" t="s">
        <v>710</v>
      </c>
      <c r="X62" s="64" t="s">
        <v>711</v>
      </c>
      <c r="Y62" s="94" t="s">
        <v>712</v>
      </c>
      <c r="Z62" s="94" t="s">
        <v>713</v>
      </c>
      <c r="AA62" s="64" t="s">
        <v>1417</v>
      </c>
      <c r="AB62" s="64" t="s">
        <v>714</v>
      </c>
      <c r="AD62" s="93"/>
      <c r="AE62" s="64" t="s">
        <v>267</v>
      </c>
      <c r="AF62" s="94" t="s">
        <v>43</v>
      </c>
      <c r="AG62" s="93" t="s">
        <v>715</v>
      </c>
      <c r="AH62" s="64" t="s">
        <v>46</v>
      </c>
      <c r="AI62" s="92" t="s">
        <v>79</v>
      </c>
      <c r="AJ62" s="93" t="s">
        <v>697</v>
      </c>
      <c r="AK62" s="64" t="s">
        <v>716</v>
      </c>
      <c r="AL62" s="64" t="s">
        <v>717</v>
      </c>
      <c r="AR62" s="64" t="s">
        <v>43</v>
      </c>
      <c r="AS62" s="64" t="s">
        <v>718</v>
      </c>
      <c r="AT62" s="64" t="s">
        <v>719</v>
      </c>
      <c r="AU62" s="64" t="s">
        <v>720</v>
      </c>
      <c r="AV62" s="64" t="s">
        <v>721</v>
      </c>
      <c r="AW62" s="64" t="s">
        <v>722</v>
      </c>
      <c r="AX62" s="64" t="s">
        <v>723</v>
      </c>
      <c r="AY62" s="64" t="s">
        <v>724</v>
      </c>
      <c r="AZ62" s="64" t="s">
        <v>725</v>
      </c>
      <c r="BA62" s="64" t="s">
        <v>726</v>
      </c>
      <c r="BE62" s="64" t="s">
        <v>727</v>
      </c>
      <c r="BF62" s="64" t="str">
        <f t="shared" si="6"/>
        <v>02 Aisne
08 Ardennes
10 Aube
27 Eure
51 Marne
59 Nord
60 Oise
62 Pas-de-Calais
75 Paris
76 Seine-Maritime
77 Seine-et-Marne
78 Yvelines
80 Somme
91 Essonne
92 Hauts-de-Seine
93 Seine-St-Denis
94 Val-de-Marne
95 Val-D'Oise</v>
      </c>
      <c r="BG62" s="64" t="s">
        <v>1558</v>
      </c>
      <c r="BH62" s="64" t="s">
        <v>48</v>
      </c>
      <c r="BK62" s="64" t="s">
        <v>48</v>
      </c>
      <c r="BR62" s="64" t="s">
        <v>186</v>
      </c>
      <c r="BS62" s="64" t="s">
        <v>427</v>
      </c>
      <c r="BW62" s="64" t="s">
        <v>51</v>
      </c>
      <c r="BY62" s="64" t="s">
        <v>53</v>
      </c>
      <c r="CB62" s="64" t="s">
        <v>213</v>
      </c>
      <c r="CC62" s="64" t="s">
        <v>728</v>
      </c>
      <c r="CD62" s="64" t="s">
        <v>729</v>
      </c>
      <c r="CE62" s="64" t="s">
        <v>730</v>
      </c>
      <c r="CF62" s="64" t="s">
        <v>731</v>
      </c>
      <c r="CG62" s="64" t="s">
        <v>732</v>
      </c>
      <c r="CH62" s="64" t="s">
        <v>733</v>
      </c>
      <c r="CI62" s="64" t="s">
        <v>733</v>
      </c>
      <c r="CJ62" s="64" t="s">
        <v>734</v>
      </c>
      <c r="CK62" s="64" t="s">
        <v>54</v>
      </c>
      <c r="CL62" s="64" t="s">
        <v>48</v>
      </c>
      <c r="CM62" s="64" t="s">
        <v>56</v>
      </c>
      <c r="CN62" s="64" t="s">
        <v>57</v>
      </c>
      <c r="CP62" s="64" t="s">
        <v>43</v>
      </c>
      <c r="HT62" s="65"/>
      <c r="HU62" s="65"/>
      <c r="HV62" s="65"/>
      <c r="HW62" s="65"/>
      <c r="HX62" s="65"/>
      <c r="HY62" s="65"/>
      <c r="HZ62" s="65"/>
      <c r="IA62" s="65"/>
      <c r="IB62" s="65"/>
      <c r="IC62" s="65"/>
      <c r="ID62" s="65"/>
      <c r="IE62" s="65"/>
      <c r="IF62" s="65"/>
      <c r="IG62" s="65"/>
      <c r="IH62" s="65"/>
    </row>
    <row r="63" spans="1:242" s="64" customFormat="1" ht="403.2" x14ac:dyDescent="0.3">
      <c r="A63" s="64" t="s">
        <v>1498</v>
      </c>
      <c r="B63" s="64" t="s">
        <v>1559</v>
      </c>
      <c r="C63" s="64" t="s">
        <v>1270</v>
      </c>
      <c r="D63" s="64" t="s">
        <v>735</v>
      </c>
      <c r="E63" s="64" t="str">
        <f t="shared" si="8"/>
        <v>Yann LEGRAND 
ylegrand@kaliair.fr</v>
      </c>
      <c r="F63" s="64" t="s">
        <v>736</v>
      </c>
      <c r="G63" s="64" t="s">
        <v>737</v>
      </c>
      <c r="H63" s="64" t="s">
        <v>738</v>
      </c>
      <c r="I63" s="82" t="str">
        <f>J63&amp;CHAR(10)&amp;K63&amp;CHAR(10)&amp;L63&amp;" "&amp;M63&amp;CHAR(10)&amp;Adherents_RIPA[[#This Row],[Téléphone (standard)]]</f>
        <v xml:space="preserve">40 Rue de la petite Duranne
PA de la petite Duranne
13100 AIX EN PROVENCE
</v>
      </c>
      <c r="J63" s="64" t="s">
        <v>739</v>
      </c>
      <c r="K63" s="64" t="s">
        <v>740</v>
      </c>
      <c r="L63" s="64" t="s">
        <v>553</v>
      </c>
      <c r="M63" s="64" t="s">
        <v>554</v>
      </c>
      <c r="O63" s="64" t="str">
        <f t="shared" si="1"/>
        <v>Yann LEGRAND 
04.13.75.94.45
06.22.60.27.28
ylegrand@kaliair.fr</v>
      </c>
      <c r="P63" s="64" t="s">
        <v>736</v>
      </c>
      <c r="Q63" s="94" t="s">
        <v>737</v>
      </c>
      <c r="R63" s="94" t="s">
        <v>741</v>
      </c>
      <c r="S63" s="64" t="s">
        <v>742</v>
      </c>
      <c r="T63" s="64" t="s">
        <v>738</v>
      </c>
      <c r="U63" s="64" t="str">
        <f t="shared" si="5"/>
        <v>Mohamed SENOUCI 
03.20.04.12.12
06.24.54.03.87
msenouci@kaliair.fr</v>
      </c>
      <c r="V63" s="64" t="s">
        <v>743</v>
      </c>
      <c r="W63" s="64" t="s">
        <v>744</v>
      </c>
      <c r="X63" s="64" t="s">
        <v>745</v>
      </c>
      <c r="Y63" s="94" t="s">
        <v>746</v>
      </c>
      <c r="Z63" s="96" t="s">
        <v>747</v>
      </c>
      <c r="AA63" s="64" t="s">
        <v>1421</v>
      </c>
      <c r="AB63" s="64" t="s">
        <v>714</v>
      </c>
      <c r="AE63" s="64" t="s">
        <v>750</v>
      </c>
      <c r="AF63" s="64" t="s">
        <v>48</v>
      </c>
      <c r="AI63" s="92"/>
      <c r="AR63" s="64" t="s">
        <v>48</v>
      </c>
      <c r="BE63" s="64" t="s">
        <v>748</v>
      </c>
      <c r="BF63" s="64" t="str">
        <f t="shared" si="6"/>
        <v>74 Haute-Savoie
73 Savoie
01 Ain
69 Rhône
42 Loire
43 Haute-Loire
63 Puy-de-Dôme
38 Isère
05 Hautes-Alpes
26 Drôme
07 Ardèche
15 Cantal
12 Aveyron
48 Lozère
46 Lot
82 Tarn-et-Garonne
81 Tarn
31 Haute-Garonne
09 Ariège
11 Aude
66 Pyrénées-Orientales
34 Hérault
30 Gard
84 Vaucluse
13 Bouches-du-Rhône
04 Alpes-de-Haute-Provence
06 Alpes-Maritimes
83 Var</v>
      </c>
      <c r="BG63" s="64" t="s">
        <v>1560</v>
      </c>
      <c r="BH63" s="64" t="s">
        <v>48</v>
      </c>
      <c r="BK63" s="64" t="s">
        <v>48</v>
      </c>
      <c r="BR63" s="64" t="s">
        <v>230</v>
      </c>
      <c r="BS63" s="64" t="s">
        <v>749</v>
      </c>
      <c r="BT63" s="64" t="s">
        <v>749</v>
      </c>
      <c r="BU63" s="64" t="s">
        <v>749</v>
      </c>
      <c r="BV63" s="64" t="s">
        <v>749</v>
      </c>
      <c r="BW63" s="64" t="s">
        <v>51</v>
      </c>
      <c r="BY63" s="64" t="s">
        <v>51</v>
      </c>
      <c r="CB63" s="64" t="s">
        <v>98</v>
      </c>
      <c r="CC63" s="64" t="s">
        <v>661</v>
      </c>
      <c r="CD63" s="64" t="s">
        <v>661</v>
      </c>
      <c r="CK63" s="64" t="s">
        <v>54</v>
      </c>
      <c r="CL63" s="64" t="s">
        <v>48</v>
      </c>
      <c r="CM63" s="64" t="s">
        <v>56</v>
      </c>
      <c r="CN63" s="64" t="s">
        <v>57</v>
      </c>
      <c r="HT63" s="65"/>
      <c r="HU63" s="65"/>
      <c r="HV63" s="65"/>
      <c r="HW63" s="65"/>
      <c r="HX63" s="65"/>
      <c r="HY63" s="65"/>
      <c r="HZ63" s="65"/>
      <c r="IA63" s="65"/>
      <c r="IB63" s="65"/>
      <c r="IC63" s="65"/>
      <c r="ID63" s="65"/>
      <c r="IE63" s="65"/>
      <c r="IF63" s="65"/>
      <c r="IG63" s="65"/>
      <c r="IH63" s="65"/>
    </row>
    <row r="64" spans="1:242" s="64" customFormat="1" ht="360" x14ac:dyDescent="0.3">
      <c r="A64" s="64" t="s">
        <v>1498</v>
      </c>
      <c r="B64" s="64" t="s">
        <v>1559</v>
      </c>
      <c r="C64" s="64" t="s">
        <v>1270</v>
      </c>
      <c r="D64" s="64" t="s">
        <v>735</v>
      </c>
      <c r="E64" s="64" t="str">
        <f t="shared" si="8"/>
        <v>Emmanuel MOULIN 
emoulin@kalienvironnement.com</v>
      </c>
      <c r="F64" s="64" t="s">
        <v>751</v>
      </c>
      <c r="G64" s="64" t="s">
        <v>752</v>
      </c>
      <c r="H64" s="95" t="s">
        <v>1885</v>
      </c>
      <c r="I64" s="82" t="str">
        <f>J64&amp;CHAR(10)&amp;K64&amp;CHAR(10)&amp;L64&amp;" "&amp;M64&amp;CHAR(10)&amp;Adherents_RIPA[[#This Row],[Téléphone (standard)]]</f>
        <v>217 Rue des Sureaux
PA du Mélantois
59262 SAINGHIN EN MELANTOIS
03-20-04-12-12</v>
      </c>
      <c r="J64" s="64" t="s">
        <v>753</v>
      </c>
      <c r="K64" s="64" t="s">
        <v>754</v>
      </c>
      <c r="L64" s="64" t="s">
        <v>755</v>
      </c>
      <c r="M64" s="64" t="s">
        <v>756</v>
      </c>
      <c r="N64" s="64" t="s">
        <v>1802</v>
      </c>
      <c r="O64" s="64" t="str">
        <f t="shared" si="1"/>
        <v>Mohamed SENOUCI 
03.20.04.12.12
06.24.54.03.87
msenouci@kaliair.fr</v>
      </c>
      <c r="P64" s="64" t="s">
        <v>743</v>
      </c>
      <c r="Q64" s="94" t="s">
        <v>744</v>
      </c>
      <c r="R64" s="94" t="s">
        <v>745</v>
      </c>
      <c r="S64" s="93" t="s">
        <v>746</v>
      </c>
      <c r="T64" s="64" t="s">
        <v>747</v>
      </c>
      <c r="U64" s="64" t="str">
        <f t="shared" si="5"/>
        <v>Katy HERMANT 
03.20.04.12.12
06.71.91.78.56
khermant@kaliair.fr</v>
      </c>
      <c r="V64" s="64" t="s">
        <v>757</v>
      </c>
      <c r="W64" s="64" t="s">
        <v>758</v>
      </c>
      <c r="X64" s="64" t="s">
        <v>745</v>
      </c>
      <c r="Y64" s="94" t="s">
        <v>759</v>
      </c>
      <c r="Z64" s="94" t="s">
        <v>760</v>
      </c>
      <c r="AA64" s="64" t="s">
        <v>1421</v>
      </c>
      <c r="AB64" s="64" t="s">
        <v>761</v>
      </c>
      <c r="AD64" s="93"/>
      <c r="AE64" s="64" t="s">
        <v>750</v>
      </c>
      <c r="AF64" s="94" t="s">
        <v>43</v>
      </c>
      <c r="AG64" s="93" t="s">
        <v>232</v>
      </c>
      <c r="AH64" s="64" t="s">
        <v>46</v>
      </c>
      <c r="AI64" s="92"/>
      <c r="AJ64" s="93"/>
      <c r="AL64" s="64" t="s">
        <v>762</v>
      </c>
      <c r="AR64" s="64" t="s">
        <v>48</v>
      </c>
      <c r="BE64" s="64" t="s">
        <v>763</v>
      </c>
      <c r="BF64" s="64" t="str">
        <f t="shared" si="6"/>
        <v>62 Pas-de-Calais
59 Nord
80 Somme
60 Oise
76 Seine-Maritime
02 Aisne
08 Ardennes
27 Eure
51 Marne
55 Meuse
54 Meurthe-et-Moselle
57 Moselle
67 Bas-Rhin
68 Haut-Rhin
88 Vosges
52 Haute-Marne
10 Aube
75 Paris
77 Seine-et-Marne
78 Yvelines
91 Essonne
92 Hauts-de-Seine
93 Seine-St-Denis
94 Val-de-Marne
95 Val-D'Oise</v>
      </c>
      <c r="BG64" s="64" t="s">
        <v>1561</v>
      </c>
      <c r="BH64" s="64" t="s">
        <v>48</v>
      </c>
      <c r="BK64" s="64" t="s">
        <v>48</v>
      </c>
      <c r="BR64" s="64" t="s">
        <v>230</v>
      </c>
      <c r="BS64" s="64" t="s">
        <v>749</v>
      </c>
      <c r="BT64" s="64" t="s">
        <v>749</v>
      </c>
      <c r="BU64" s="64" t="s">
        <v>749</v>
      </c>
      <c r="BV64" s="64" t="s">
        <v>749</v>
      </c>
      <c r="BW64" s="64" t="s">
        <v>51</v>
      </c>
      <c r="BY64" s="64" t="s">
        <v>51</v>
      </c>
      <c r="CB64" s="64" t="s">
        <v>98</v>
      </c>
      <c r="CC64" s="64" t="s">
        <v>661</v>
      </c>
      <c r="CD64" s="64" t="s">
        <v>661</v>
      </c>
      <c r="CK64" s="64" t="s">
        <v>54</v>
      </c>
      <c r="CL64" s="64" t="s">
        <v>48</v>
      </c>
      <c r="CM64" s="64" t="s">
        <v>56</v>
      </c>
      <c r="CN64" s="64" t="s">
        <v>57</v>
      </c>
      <c r="CP64" s="64" t="s">
        <v>43</v>
      </c>
      <c r="HT64" s="65"/>
      <c r="HU64" s="65"/>
      <c r="HV64" s="65"/>
      <c r="HW64" s="65"/>
      <c r="HX64" s="65"/>
      <c r="HY64" s="65"/>
      <c r="HZ64" s="65"/>
      <c r="IA64" s="65"/>
      <c r="IB64" s="65"/>
      <c r="IC64" s="65"/>
      <c r="ID64" s="65"/>
      <c r="IE64" s="65"/>
      <c r="IF64" s="65"/>
      <c r="IG64" s="65"/>
      <c r="IH64" s="65"/>
    </row>
    <row r="65" spans="1:242" s="64" customFormat="1" ht="409.6" x14ac:dyDescent="0.3">
      <c r="A65" s="64" t="s">
        <v>1498</v>
      </c>
      <c r="B65" s="64" t="s">
        <v>1559</v>
      </c>
      <c r="C65" s="64" t="s">
        <v>1270</v>
      </c>
      <c r="D65" s="64" t="s">
        <v>735</v>
      </c>
      <c r="E65" s="64" t="str">
        <f t="shared" si="8"/>
        <v>Laurent VASSE 
lvasse@kaliair.fr</v>
      </c>
      <c r="F65" s="97" t="s">
        <v>764</v>
      </c>
      <c r="G65" s="97" t="s">
        <v>1448</v>
      </c>
      <c r="H65" s="97" t="s">
        <v>1449</v>
      </c>
      <c r="I65" s="82" t="str">
        <f>J65&amp;CHAR(10)&amp;K65&amp;CHAR(10)&amp;L65&amp;" "&amp;M65&amp;CHAR(10)&amp;Adherents_RIPA[[#This Row],[Téléphone (standard)]]</f>
        <v>700 Rue Léonard de Vinci
ZAC Les Châtelliers
45400 SEMOY
06-26-80-66-15</v>
      </c>
      <c r="J65" s="97" t="s">
        <v>1450</v>
      </c>
      <c r="K65" s="97" t="s">
        <v>1451</v>
      </c>
      <c r="L65" s="97" t="s">
        <v>1452</v>
      </c>
      <c r="M65" s="97" t="s">
        <v>1453</v>
      </c>
      <c r="N65" s="97" t="s">
        <v>1818</v>
      </c>
      <c r="O65" s="64" t="str">
        <f t="shared" si="1"/>
        <v>Laurent VASSE 
03.20.04.12.12
06.26.80.66.15
lvasse@kaliair.fr</v>
      </c>
      <c r="P65" s="97" t="s">
        <v>764</v>
      </c>
      <c r="Q65" s="97" t="s">
        <v>1448</v>
      </c>
      <c r="R65" s="97" t="s">
        <v>745</v>
      </c>
      <c r="S65" s="97" t="s">
        <v>1454</v>
      </c>
      <c r="T65" s="97" t="s">
        <v>1449</v>
      </c>
      <c r="U65" s="64" t="str">
        <f t="shared" si="5"/>
        <v>Mohamed SENOUCI 
03.20.04.12.12
06.24.54.03.87
msenouci@kaliair.fr</v>
      </c>
      <c r="V65" s="97" t="s">
        <v>743</v>
      </c>
      <c r="W65" s="97" t="s">
        <v>744</v>
      </c>
      <c r="X65" s="97" t="s">
        <v>745</v>
      </c>
      <c r="Y65" s="97" t="s">
        <v>746</v>
      </c>
      <c r="Z65" s="97" t="s">
        <v>747</v>
      </c>
      <c r="AA65" s="88" t="s">
        <v>1455</v>
      </c>
      <c r="AB65" s="88" t="s">
        <v>714</v>
      </c>
      <c r="AD65" s="93"/>
      <c r="AE65" s="93" t="s">
        <v>1562</v>
      </c>
      <c r="AF65" s="97" t="s">
        <v>43</v>
      </c>
      <c r="AG65" s="93" t="s">
        <v>1456</v>
      </c>
      <c r="AH65" s="64" t="s">
        <v>46</v>
      </c>
      <c r="AI65" s="92"/>
      <c r="AJ65" s="93"/>
      <c r="AL65" s="88" t="s">
        <v>1457</v>
      </c>
      <c r="AM65" s="88"/>
      <c r="AR65" s="64" t="s">
        <v>48</v>
      </c>
      <c r="BE65" s="88" t="s">
        <v>1458</v>
      </c>
      <c r="BF65" s="64" t="str">
        <f t="shared" si="6"/>
        <v>14 Calvados
50 Manche
61 Orne
28 Eure-et-Loir
45 Loiret
89 Yonne
21 Côte-d'Or
70 Haute-Saône
90 Territoire de Belfort
25 Doubs
39 Jura
71 Saône-et-Loire
58 Nièvre
18 Cher
36 Indre
41 Loir-et-Cher
37 Indre-et-Loire
86 Vienne
79 Deux-Sèvres
85 Vendée
49 Maine-et-Loire
44 Loire-Atlantique
72 Sarthe
53 Mayenne
35 Ille-et-Vilaine
56 Morbihan
22 Côtes d'Armor
29 Finistère</v>
      </c>
      <c r="BG65" s="64" t="s">
        <v>1459</v>
      </c>
      <c r="BH65" s="64" t="s">
        <v>48</v>
      </c>
      <c r="BK65" s="64" t="s">
        <v>48</v>
      </c>
      <c r="BR65" s="88" t="s">
        <v>230</v>
      </c>
      <c r="BS65" s="97" t="s">
        <v>749</v>
      </c>
      <c r="BT65" s="97" t="s">
        <v>749</v>
      </c>
      <c r="BU65" s="97" t="s">
        <v>749</v>
      </c>
      <c r="BV65" s="97" t="s">
        <v>749</v>
      </c>
      <c r="BW65" s="97" t="s">
        <v>51</v>
      </c>
      <c r="BY65" s="97" t="s">
        <v>51</v>
      </c>
      <c r="CB65" s="88" t="s">
        <v>98</v>
      </c>
      <c r="CC65" s="97" t="s">
        <v>661</v>
      </c>
      <c r="CD65" s="97" t="s">
        <v>661</v>
      </c>
      <c r="CK65" s="88" t="s">
        <v>54</v>
      </c>
      <c r="CL65" s="97" t="s">
        <v>48</v>
      </c>
      <c r="CM65" s="97" t="s">
        <v>56</v>
      </c>
      <c r="CN65" s="88" t="s">
        <v>57</v>
      </c>
      <c r="CP65" s="64" t="s">
        <v>43</v>
      </c>
      <c r="HT65" s="65"/>
      <c r="HU65" s="65"/>
      <c r="HV65" s="65"/>
      <c r="HW65" s="65"/>
      <c r="HX65" s="65"/>
      <c r="HY65" s="65"/>
      <c r="HZ65" s="65"/>
      <c r="IA65" s="65"/>
      <c r="IB65" s="65"/>
      <c r="IC65" s="65"/>
      <c r="ID65" s="65"/>
      <c r="IE65" s="65"/>
      <c r="IF65" s="65"/>
      <c r="IG65" s="65"/>
      <c r="IH65" s="65"/>
    </row>
    <row r="66" spans="1:242" s="64" customFormat="1" ht="273.60000000000002" x14ac:dyDescent="0.3">
      <c r="A66" s="64" t="s">
        <v>1535</v>
      </c>
      <c r="B66" s="64" t="s">
        <v>1533</v>
      </c>
      <c r="C66" s="64" t="s">
        <v>1266</v>
      </c>
      <c r="D66" s="64" t="s">
        <v>765</v>
      </c>
      <c r="E66" s="64" t="str">
        <f t="shared" si="8"/>
        <v>Guillaume FORTIER 
guillaume.fortier@laboratoire-labeo.fr</v>
      </c>
      <c r="F66" s="64" t="s">
        <v>533</v>
      </c>
      <c r="G66" s="64" t="s">
        <v>766</v>
      </c>
      <c r="H66" s="64" t="s">
        <v>767</v>
      </c>
      <c r="I66" s="82" t="str">
        <f>J66&amp;CHAR(10)&amp;K66&amp;CHAR(10)&amp;L66&amp;" "&amp;M66&amp;CHAR(10)&amp;Adherents_RIPA[[#This Row],[Téléphone (standard)]]</f>
        <v>1, route du rosel
Saint contest
14053 CAEN cedex 4
02-31-47-19-19</v>
      </c>
      <c r="J66" s="64" t="s">
        <v>768</v>
      </c>
      <c r="K66" s="64" t="s">
        <v>769</v>
      </c>
      <c r="L66" s="64" t="s">
        <v>770</v>
      </c>
      <c r="M66" s="64" t="s">
        <v>771</v>
      </c>
      <c r="N66" s="64" t="s">
        <v>1798</v>
      </c>
      <c r="O66" s="64" t="str">
        <f t="shared" si="1"/>
        <v>Stéphane LE GLATIN 
02.33.75.63.08
06.67.47.66.70
stephane.leglatin@laboratoire-labeo.fr</v>
      </c>
      <c r="P66" s="64" t="s">
        <v>435</v>
      </c>
      <c r="Q66" s="94" t="s">
        <v>772</v>
      </c>
      <c r="R66" s="94" t="s">
        <v>773</v>
      </c>
      <c r="S66" s="64" t="s">
        <v>774</v>
      </c>
      <c r="T66" s="64" t="s">
        <v>775</v>
      </c>
      <c r="U66" s="64" t="str">
        <f t="shared" si="5"/>
        <v>Dominique PERU 
02.41.47.19.23
06.30.26.54.11
dominique.peru@laboratoire-labeo.fr</v>
      </c>
      <c r="V66" s="64" t="s">
        <v>776</v>
      </c>
      <c r="W66" s="64" t="s">
        <v>777</v>
      </c>
      <c r="X66" s="64" t="s">
        <v>778</v>
      </c>
      <c r="Y66" s="94" t="s">
        <v>779</v>
      </c>
      <c r="Z66" s="94" t="s">
        <v>780</v>
      </c>
      <c r="AA66" s="64" t="s">
        <v>1417</v>
      </c>
      <c r="AB66" s="64" t="s">
        <v>781</v>
      </c>
      <c r="AE66" s="64" t="s">
        <v>800</v>
      </c>
      <c r="AF66" s="64" t="s">
        <v>43</v>
      </c>
      <c r="AG66" s="64" t="s">
        <v>78</v>
      </c>
      <c r="AH66" s="64" t="s">
        <v>489</v>
      </c>
      <c r="AI66" s="92" t="s">
        <v>782</v>
      </c>
      <c r="AJ66" s="64" t="s">
        <v>783</v>
      </c>
      <c r="AK66" s="64" t="s">
        <v>184</v>
      </c>
      <c r="AR66" s="64" t="s">
        <v>43</v>
      </c>
      <c r="AS66" s="64" t="s">
        <v>681</v>
      </c>
      <c r="AT66" s="64" t="s">
        <v>784</v>
      </c>
      <c r="AU66" s="64" t="s">
        <v>785</v>
      </c>
      <c r="AV66" s="64" t="s">
        <v>786</v>
      </c>
      <c r="AW66" s="64" t="s">
        <v>787</v>
      </c>
      <c r="AZ66" s="64" t="s">
        <v>788</v>
      </c>
      <c r="BA66" s="64" t="s">
        <v>789</v>
      </c>
      <c r="BD66" s="64" t="s">
        <v>790</v>
      </c>
      <c r="BE66" s="64" t="s">
        <v>791</v>
      </c>
      <c r="BF66" s="64" t="str">
        <f t="shared" si="6"/>
        <v>14 Calvados
50 Manche
76 Seine-Maritime
61 Orne
27 Eure</v>
      </c>
      <c r="BG66" s="64" t="s">
        <v>1308</v>
      </c>
      <c r="BH66" s="64" t="s">
        <v>48</v>
      </c>
      <c r="BK66" s="64" t="s">
        <v>43</v>
      </c>
      <c r="BL66" s="64" t="s">
        <v>688</v>
      </c>
      <c r="BM66" s="64" t="s">
        <v>792</v>
      </c>
      <c r="BN66" s="64" t="s">
        <v>792</v>
      </c>
      <c r="BO66" s="64" t="s">
        <v>792</v>
      </c>
      <c r="BP66" s="64" t="s">
        <v>793</v>
      </c>
      <c r="BQ66" s="64" t="s">
        <v>794</v>
      </c>
      <c r="BR66" s="64" t="s">
        <v>230</v>
      </c>
      <c r="BS66" s="64" t="s">
        <v>795</v>
      </c>
      <c r="BT66" s="64" t="s">
        <v>795</v>
      </c>
      <c r="BU66" s="64" t="s">
        <v>795</v>
      </c>
      <c r="BV66" s="64" t="s">
        <v>795</v>
      </c>
      <c r="BW66" s="64" t="s">
        <v>53</v>
      </c>
      <c r="BY66" s="64" t="s">
        <v>53</v>
      </c>
      <c r="CA66" s="64" t="s">
        <v>799</v>
      </c>
      <c r="CB66" s="64" t="s">
        <v>213</v>
      </c>
      <c r="CC66" s="64" t="s">
        <v>796</v>
      </c>
      <c r="CD66" s="64" t="s">
        <v>692</v>
      </c>
      <c r="CE66" s="64" t="s">
        <v>693</v>
      </c>
      <c r="CF66" s="64" t="s">
        <v>694</v>
      </c>
      <c r="CG66" s="64" t="s">
        <v>797</v>
      </c>
      <c r="CH66" s="64" t="s">
        <v>798</v>
      </c>
      <c r="CI66" s="64" t="s">
        <v>697</v>
      </c>
      <c r="CK66" s="64" t="s">
        <v>54</v>
      </c>
      <c r="CL66" s="64" t="s">
        <v>48</v>
      </c>
      <c r="CM66" s="64" t="s">
        <v>445</v>
      </c>
      <c r="CN66" s="64" t="s">
        <v>57</v>
      </c>
      <c r="CP66" s="64" t="s">
        <v>43</v>
      </c>
      <c r="HT66" s="65"/>
      <c r="HU66" s="65"/>
      <c r="HV66" s="65"/>
      <c r="HW66" s="65"/>
      <c r="HX66" s="65"/>
      <c r="HY66" s="65"/>
      <c r="HZ66" s="65"/>
      <c r="IA66" s="65"/>
      <c r="IB66" s="65"/>
      <c r="IC66" s="65"/>
      <c r="ID66" s="65"/>
      <c r="IE66" s="65"/>
      <c r="IF66" s="65"/>
      <c r="IG66" s="65"/>
      <c r="IH66" s="65"/>
    </row>
    <row r="67" spans="1:242" s="64" customFormat="1" ht="244.8" x14ac:dyDescent="0.3">
      <c r="A67" s="64" t="s">
        <v>1535</v>
      </c>
      <c r="B67" s="64" t="s">
        <v>1533</v>
      </c>
      <c r="C67" s="64" t="s">
        <v>1266</v>
      </c>
      <c r="D67" s="64" t="s">
        <v>1273</v>
      </c>
      <c r="E67" s="64" t="str">
        <f t="shared" si="8"/>
        <v>ERIC LAPORTE 
eric.laporte@labocea.fr</v>
      </c>
      <c r="F67" s="64" t="s">
        <v>664</v>
      </c>
      <c r="G67" s="64" t="s">
        <v>665</v>
      </c>
      <c r="H67" s="64" t="s">
        <v>666</v>
      </c>
      <c r="I67" s="82" t="str">
        <f>J67&amp;CHAR(10)&amp;K67&amp;CHAR(10)&amp;L67&amp;" "&amp;M67&amp;CHAR(10)&amp;Adherents_RIPA[[#This Row],[Téléphone (standard)]]</f>
        <v xml:space="preserve">7 RUE DU SABOT
ZOOPOLE - CS-30054
22440 PLOUFRAGAN
</v>
      </c>
      <c r="J67" s="64" t="s">
        <v>667</v>
      </c>
      <c r="K67" s="64" t="s">
        <v>668</v>
      </c>
      <c r="L67" s="64" t="s">
        <v>669</v>
      </c>
      <c r="M67" s="64" t="s">
        <v>670</v>
      </c>
      <c r="O67" s="64" t="str">
        <f t="shared" si="1"/>
        <v>SEBASTIEN ROUBAUD 
02.96.69.02.10
06.78.69.38.66
sebastien.roubaud@labocea.fr</v>
      </c>
      <c r="P67" s="64" t="s">
        <v>671</v>
      </c>
      <c r="Q67" s="94" t="s">
        <v>672</v>
      </c>
      <c r="R67" s="94" t="s">
        <v>673</v>
      </c>
      <c r="S67" s="64" t="s">
        <v>674</v>
      </c>
      <c r="T67" s="64" t="s">
        <v>675</v>
      </c>
      <c r="U67" s="64" t="str">
        <f t="shared" si="5"/>
        <v>VINCENT HOCDÉ 
02.96.69.02.10
06.79.11.96.36
vincent.hocde@labocea.fr</v>
      </c>
      <c r="V67" s="64" t="s">
        <v>676</v>
      </c>
      <c r="W67" s="64" t="s">
        <v>677</v>
      </c>
      <c r="X67" s="64" t="s">
        <v>673</v>
      </c>
      <c r="Y67" s="94" t="s">
        <v>678</v>
      </c>
      <c r="Z67" s="94" t="s">
        <v>679</v>
      </c>
      <c r="AA67" s="64" t="s">
        <v>1417</v>
      </c>
      <c r="AB67" s="64" t="s">
        <v>680</v>
      </c>
      <c r="AE67" s="64" t="s">
        <v>698</v>
      </c>
      <c r="AF67" s="64" t="s">
        <v>43</v>
      </c>
      <c r="AG67" s="64" t="s">
        <v>439</v>
      </c>
      <c r="AH67" s="64" t="s">
        <v>184</v>
      </c>
      <c r="AI67" s="92" t="s">
        <v>465</v>
      </c>
      <c r="AR67" s="64" t="s">
        <v>43</v>
      </c>
      <c r="AS67" s="64" t="s">
        <v>681</v>
      </c>
      <c r="AT67" s="64" t="s">
        <v>682</v>
      </c>
      <c r="AU67" s="64" t="s">
        <v>683</v>
      </c>
      <c r="AW67" s="64" t="s">
        <v>684</v>
      </c>
      <c r="AZ67" s="64" t="s">
        <v>685</v>
      </c>
      <c r="BA67" s="64" t="s">
        <v>686</v>
      </c>
      <c r="BE67" s="64" t="s">
        <v>687</v>
      </c>
      <c r="BF67" s="64" t="str">
        <f t="shared" si="6"/>
        <v>22 Côtes d'Armor
29 Finistère
35 Ille-et-Vilaine
56 Morbihan</v>
      </c>
      <c r="BG67" s="64" t="s">
        <v>1324</v>
      </c>
      <c r="BH67" s="64" t="s">
        <v>48</v>
      </c>
      <c r="BK67" s="64" t="s">
        <v>43</v>
      </c>
      <c r="BL67" s="64" t="s">
        <v>688</v>
      </c>
      <c r="BM67" s="64" t="s">
        <v>637</v>
      </c>
      <c r="BN67" s="64" t="s">
        <v>637</v>
      </c>
      <c r="BO67" s="64" t="s">
        <v>637</v>
      </c>
      <c r="BP67" s="64" t="s">
        <v>689</v>
      </c>
      <c r="BQ67" s="64" t="s">
        <v>690</v>
      </c>
      <c r="BR67" s="64" t="s">
        <v>230</v>
      </c>
      <c r="BS67" s="64" t="s">
        <v>691</v>
      </c>
      <c r="BT67" s="64" t="s">
        <v>691</v>
      </c>
      <c r="BU67" s="64" t="s">
        <v>691</v>
      </c>
      <c r="BV67" s="64" t="s">
        <v>691</v>
      </c>
      <c r="BW67" s="64" t="s">
        <v>51</v>
      </c>
      <c r="BY67" s="64" t="s">
        <v>51</v>
      </c>
      <c r="CB67" s="64" t="s">
        <v>213</v>
      </c>
      <c r="CC67" s="64" t="s">
        <v>692</v>
      </c>
      <c r="CD67" s="64" t="s">
        <v>692</v>
      </c>
      <c r="CE67" s="64" t="s">
        <v>693</v>
      </c>
      <c r="CF67" s="64" t="s">
        <v>694</v>
      </c>
      <c r="CG67" s="64" t="s">
        <v>695</v>
      </c>
      <c r="CH67" s="64" t="s">
        <v>696</v>
      </c>
      <c r="CI67" s="64" t="s">
        <v>697</v>
      </c>
      <c r="CK67" s="64" t="s">
        <v>216</v>
      </c>
      <c r="CL67" s="64" t="s">
        <v>48</v>
      </c>
      <c r="CM67" s="64" t="s">
        <v>56</v>
      </c>
      <c r="CN67" s="64" t="s">
        <v>57</v>
      </c>
      <c r="HT67" s="65"/>
      <c r="HU67" s="65"/>
      <c r="HV67" s="65"/>
      <c r="HW67" s="65"/>
      <c r="HX67" s="65"/>
      <c r="HY67" s="65"/>
      <c r="HZ67" s="65"/>
      <c r="IA67" s="65"/>
      <c r="IB67" s="65"/>
      <c r="IC67" s="65"/>
      <c r="ID67" s="65"/>
      <c r="IE67" s="65"/>
      <c r="IF67" s="65"/>
      <c r="IG67" s="65"/>
      <c r="IH67" s="65"/>
    </row>
    <row r="68" spans="1:242" s="64" customFormat="1" ht="273.60000000000002" x14ac:dyDescent="0.3">
      <c r="A68" s="64" t="s">
        <v>1535</v>
      </c>
      <c r="B68" s="64" t="s">
        <v>1533</v>
      </c>
      <c r="C68" s="64" t="s">
        <v>1266</v>
      </c>
      <c r="D68" s="64" t="s">
        <v>801</v>
      </c>
      <c r="E68" s="64" t="str">
        <f t="shared" si="8"/>
        <v>Agnès DELTORT 
agnes.deltort@cd31.fr</v>
      </c>
      <c r="F68" s="64" t="s">
        <v>802</v>
      </c>
      <c r="G68" s="64" t="s">
        <v>803</v>
      </c>
      <c r="H68" s="95" t="s">
        <v>804</v>
      </c>
      <c r="I68" s="82" t="str">
        <f>J68&amp;CHAR(10)&amp;K68&amp;CHAR(10)&amp;L68&amp;" "&amp;M68&amp;CHAR(10)&amp;Adherents_RIPA[[#This Row],[Téléphone (standard)]]</f>
        <v>76 chemin BOUDOU
31140 LAUNAGUET
05-62-10-49-00</v>
      </c>
      <c r="J68" s="64" t="s">
        <v>805</v>
      </c>
      <c r="L68" s="64" t="s">
        <v>806</v>
      </c>
      <c r="M68" s="64" t="s">
        <v>807</v>
      </c>
      <c r="N68" s="64" t="s">
        <v>1800</v>
      </c>
      <c r="O68" s="64" t="str">
        <f t="shared" si="1"/>
        <v>Franck CLAUSSE 
05.62.10.49.39
06.48.70.65.55
franck.clausse@cd31.fr</v>
      </c>
      <c r="P68" s="64" t="s">
        <v>381</v>
      </c>
      <c r="Q68" s="94" t="s">
        <v>1883</v>
      </c>
      <c r="R68" s="94" t="s">
        <v>1723</v>
      </c>
      <c r="S68" s="93" t="s">
        <v>1724</v>
      </c>
      <c r="T68" s="95" t="s">
        <v>1884</v>
      </c>
      <c r="U68" s="64" t="str">
        <f t="shared" si="5"/>
        <v>Maëliss JACQUIN 
05.62.10.49.24
06.72.17.84.31
maeliss.jacquin@cd31.fr</v>
      </c>
      <c r="V68" s="64" t="s">
        <v>1725</v>
      </c>
      <c r="W68" s="64" t="s">
        <v>1726</v>
      </c>
      <c r="X68" s="64" t="s">
        <v>1728</v>
      </c>
      <c r="Y68" s="94" t="s">
        <v>1729</v>
      </c>
      <c r="Z68" s="96" t="s">
        <v>1727</v>
      </c>
      <c r="AA68" s="64" t="s">
        <v>1417</v>
      </c>
      <c r="AB68" s="64" t="s">
        <v>781</v>
      </c>
      <c r="AD68" s="93"/>
      <c r="AE68" s="64" t="s">
        <v>820</v>
      </c>
      <c r="AF68" s="94" t="s">
        <v>43</v>
      </c>
      <c r="AG68" s="93" t="s">
        <v>439</v>
      </c>
      <c r="AH68" s="64" t="s">
        <v>184</v>
      </c>
      <c r="AI68" s="92" t="s">
        <v>44</v>
      </c>
      <c r="AJ68" s="93"/>
      <c r="AR68" s="64" t="s">
        <v>43</v>
      </c>
      <c r="AS68" s="64" t="s">
        <v>808</v>
      </c>
      <c r="AT68" s="64" t="s">
        <v>809</v>
      </c>
      <c r="AU68" s="64" t="s">
        <v>810</v>
      </c>
      <c r="AV68" s="64" t="s">
        <v>811</v>
      </c>
      <c r="AW68" s="64" t="s">
        <v>812</v>
      </c>
      <c r="BE68" s="64" t="s">
        <v>813</v>
      </c>
      <c r="BF68" s="64" t="str">
        <f t="shared" si="6"/>
        <v>09 Ariège
11 Aude
12 Aveyron
19 Corrèze
24 Dordogne
30 Gard
31 Haute-Garonne
32 Gers
33 Gironde
34 Hérault
40 Landes
46 Lot
47 Lot-et-Garonne
48 Lozère
64 Pyrénées-Atlantiques
65 Hautes-Pyrénées
66 Pyrénées-Orientales
81 Tarn
82 Tarn-et-Garonne</v>
      </c>
      <c r="BG68" s="64" t="s">
        <v>1550</v>
      </c>
      <c r="BH68" s="64" t="s">
        <v>48</v>
      </c>
      <c r="BK68" s="64" t="s">
        <v>43</v>
      </c>
      <c r="BL68" s="64" t="s">
        <v>688</v>
      </c>
      <c r="BM68" s="64" t="s">
        <v>496</v>
      </c>
      <c r="BN68" s="64" t="s">
        <v>496</v>
      </c>
      <c r="BO68" s="64" t="s">
        <v>496</v>
      </c>
      <c r="BP68" s="64" t="s">
        <v>814</v>
      </c>
      <c r="BR68" s="64" t="s">
        <v>230</v>
      </c>
      <c r="BS68" s="64" t="s">
        <v>815</v>
      </c>
      <c r="BT68" s="64" t="s">
        <v>815</v>
      </c>
      <c r="BU68" s="64" t="s">
        <v>815</v>
      </c>
      <c r="BV68" s="64" t="s">
        <v>815</v>
      </c>
      <c r="BW68" s="64" t="s">
        <v>53</v>
      </c>
      <c r="BY68" s="64" t="s">
        <v>53</v>
      </c>
      <c r="CA68" s="64" t="s">
        <v>819</v>
      </c>
      <c r="CB68" s="64" t="s">
        <v>213</v>
      </c>
      <c r="CC68" s="64" t="s">
        <v>692</v>
      </c>
      <c r="CD68" s="64" t="s">
        <v>692</v>
      </c>
      <c r="CE68" s="64" t="s">
        <v>816</v>
      </c>
      <c r="CF68" s="64" t="s">
        <v>817</v>
      </c>
      <c r="CG68" s="64" t="s">
        <v>695</v>
      </c>
      <c r="CH68" s="64" t="s">
        <v>733</v>
      </c>
      <c r="CJ68" s="64" t="s">
        <v>818</v>
      </c>
      <c r="CK68" s="64" t="s">
        <v>54</v>
      </c>
      <c r="CL68" s="64" t="s">
        <v>48</v>
      </c>
      <c r="CM68" s="64" t="s">
        <v>56</v>
      </c>
      <c r="CN68" s="64" t="s">
        <v>57</v>
      </c>
      <c r="CP68" s="64" t="s">
        <v>43</v>
      </c>
      <c r="HT68" s="65"/>
      <c r="HU68" s="65"/>
      <c r="HV68" s="65"/>
      <c r="HW68" s="65"/>
      <c r="HX68" s="65"/>
      <c r="HY68" s="65"/>
      <c r="HZ68" s="65"/>
      <c r="IA68" s="65"/>
      <c r="IB68" s="65"/>
      <c r="IC68" s="65"/>
      <c r="ID68" s="65"/>
      <c r="IE68" s="65"/>
      <c r="IF68" s="65"/>
      <c r="IG68" s="65"/>
      <c r="IH68" s="65"/>
    </row>
    <row r="69" spans="1:242" s="64" customFormat="1" ht="230.4" x14ac:dyDescent="0.3">
      <c r="A69" s="64" t="s">
        <v>1535</v>
      </c>
      <c r="B69" s="64" t="s">
        <v>1563</v>
      </c>
      <c r="C69" s="64" t="s">
        <v>1274</v>
      </c>
      <c r="D69" s="64" t="s">
        <v>821</v>
      </c>
      <c r="E69" s="64" t="str">
        <f t="shared" si="8"/>
        <v>Philippe NICOLLET 
labo@vendee.fr</v>
      </c>
      <c r="F69" s="64" t="s">
        <v>822</v>
      </c>
      <c r="G69" s="64" t="s">
        <v>823</v>
      </c>
      <c r="H69" s="64" t="s">
        <v>824</v>
      </c>
      <c r="I69" s="82" t="str">
        <f>J69&amp;CHAR(10)&amp;K69&amp;CHAR(10)&amp;L69&amp;" "&amp;M69&amp;CHAR(10)&amp;Adherents_RIPA[[#This Row],[Téléphone (standard)]]</f>
        <v>ROND POINT GEORGES DUVAL
CS 80 802
85021 LA ROCHE SUR YON
02-28-85-79-79</v>
      </c>
      <c r="J69" s="64" t="s">
        <v>825</v>
      </c>
      <c r="K69" s="64" t="s">
        <v>826</v>
      </c>
      <c r="L69" s="64" t="s">
        <v>827</v>
      </c>
      <c r="M69" s="64" t="s">
        <v>828</v>
      </c>
      <c r="N69" s="64" t="s">
        <v>1801</v>
      </c>
      <c r="O69" s="64" t="str">
        <f t="shared" si="1"/>
        <v>GERALDINE BERAIL 
02.28.85.79.81
02.28.85.79.98
geraldine.berail@vendee.fr</v>
      </c>
      <c r="P69" s="64" t="s">
        <v>829</v>
      </c>
      <c r="Q69" s="94" t="s">
        <v>830</v>
      </c>
      <c r="R69" s="94" t="s">
        <v>831</v>
      </c>
      <c r="S69" s="64" t="s">
        <v>832</v>
      </c>
      <c r="T69" s="64" t="s">
        <v>833</v>
      </c>
      <c r="U69" s="64" t="str">
        <f t="shared" si="5"/>
        <v>PHILIPPE NICOLLET 
02.28.85.79.80
02.28.85.79.98
philippe.nicollet@vendee.fr</v>
      </c>
      <c r="V69" s="64" t="s">
        <v>834</v>
      </c>
      <c r="W69" s="64" t="s">
        <v>823</v>
      </c>
      <c r="X69" s="64" t="s">
        <v>835</v>
      </c>
      <c r="Y69" s="94" t="s">
        <v>832</v>
      </c>
      <c r="Z69" s="94" t="s">
        <v>836</v>
      </c>
      <c r="AA69" s="64" t="s">
        <v>1886</v>
      </c>
      <c r="AC69" s="64" t="s">
        <v>837</v>
      </c>
      <c r="AD69" s="64" t="s">
        <v>838</v>
      </c>
      <c r="AF69" s="64" t="s">
        <v>43</v>
      </c>
      <c r="AG69" s="64" t="s">
        <v>839</v>
      </c>
      <c r="AH69" s="64" t="s">
        <v>841</v>
      </c>
      <c r="AI69" s="92" t="s">
        <v>44</v>
      </c>
      <c r="AK69" s="64" t="s">
        <v>840</v>
      </c>
      <c r="AR69" s="64" t="s">
        <v>43</v>
      </c>
      <c r="AS69" s="64" t="s">
        <v>842</v>
      </c>
      <c r="AT69" s="64" t="s">
        <v>843</v>
      </c>
      <c r="AU69" s="64" t="s">
        <v>844</v>
      </c>
      <c r="AW69" s="64" t="s">
        <v>845</v>
      </c>
      <c r="AZ69" s="64" t="s">
        <v>846</v>
      </c>
      <c r="BA69" s="64" t="s">
        <v>847</v>
      </c>
      <c r="BB69" s="64" t="s">
        <v>848</v>
      </c>
      <c r="BC69" s="64" t="s">
        <v>848</v>
      </c>
      <c r="BE69" s="64" t="s">
        <v>849</v>
      </c>
      <c r="BH69" s="64" t="s">
        <v>48</v>
      </c>
      <c r="BK69" s="64" t="s">
        <v>43</v>
      </c>
      <c r="BL69" s="64" t="s">
        <v>621</v>
      </c>
      <c r="BN69" s="64" t="s">
        <v>850</v>
      </c>
      <c r="BP69" s="64" t="s">
        <v>851</v>
      </c>
      <c r="BR69" s="64" t="s">
        <v>186</v>
      </c>
      <c r="BS69" s="64" t="s">
        <v>857</v>
      </c>
      <c r="BW69" s="64" t="s">
        <v>53</v>
      </c>
      <c r="BY69" s="64" t="s">
        <v>53</v>
      </c>
      <c r="CA69" s="64" t="s">
        <v>856</v>
      </c>
      <c r="CB69" s="64" t="s">
        <v>622</v>
      </c>
      <c r="CE69" s="64" t="s">
        <v>852</v>
      </c>
      <c r="CF69" s="64" t="s">
        <v>853</v>
      </c>
      <c r="CG69" s="64" t="s">
        <v>854</v>
      </c>
      <c r="CH69" s="64" t="s">
        <v>798</v>
      </c>
      <c r="CI69" s="64" t="s">
        <v>697</v>
      </c>
      <c r="CK69" s="64" t="s">
        <v>855</v>
      </c>
      <c r="CL69" s="64" t="s">
        <v>48</v>
      </c>
      <c r="CM69" s="64" t="s">
        <v>56</v>
      </c>
      <c r="CN69" s="64" t="s">
        <v>57</v>
      </c>
      <c r="CP69" s="64" t="s">
        <v>43</v>
      </c>
      <c r="HT69" s="65"/>
      <c r="HU69" s="65"/>
      <c r="HV69" s="65"/>
      <c r="HW69" s="65"/>
      <c r="HX69" s="65"/>
      <c r="HY69" s="65"/>
      <c r="HZ69" s="65"/>
      <c r="IA69" s="65"/>
      <c r="IB69" s="65"/>
      <c r="IC69" s="65"/>
      <c r="ID69" s="65"/>
      <c r="IE69" s="65"/>
      <c r="IF69" s="65"/>
      <c r="IG69" s="65"/>
      <c r="IH69" s="65"/>
    </row>
    <row r="70" spans="1:242" s="64" customFormat="1" ht="230.4" x14ac:dyDescent="0.3">
      <c r="A70" s="64" t="s">
        <v>1498</v>
      </c>
      <c r="B70" s="64" t="s">
        <v>1567</v>
      </c>
      <c r="C70" s="64" t="s">
        <v>1411</v>
      </c>
      <c r="D70" s="64" t="s">
        <v>858</v>
      </c>
      <c r="E70" s="64" t="str">
        <f t="shared" si="8"/>
        <v>martine letourneur 
contact@letourneur-conseil.com</v>
      </c>
      <c r="F70" s="64" t="s">
        <v>859</v>
      </c>
      <c r="G70" s="64" t="s">
        <v>860</v>
      </c>
      <c r="H70" s="64" t="s">
        <v>861</v>
      </c>
      <c r="I70" s="82" t="str">
        <f>J70&amp;CHAR(10)&amp;K70&amp;CHAR(10)&amp;L70&amp;" "&amp;M70&amp;CHAR(10)&amp;Adherents_RIPA[[#This Row],[Téléphone (standard)]]</f>
        <v xml:space="preserve">103 avenue Felix Faure
75015 PARIS
</v>
      </c>
      <c r="J70" s="64" t="s">
        <v>862</v>
      </c>
      <c r="L70" s="64" t="s">
        <v>863</v>
      </c>
      <c r="M70" s="64" t="s">
        <v>864</v>
      </c>
      <c r="O70" s="64" t="str">
        <f t="shared" ref="O70:O96" si="9">P70&amp;" "&amp;Q70&amp;" "&amp;CHAR(10)&amp;R70&amp;CHAR(10)&amp;S70&amp;CHAR(10)&amp;T70</f>
        <v>Arthur RAMBERT 
01.78.16.45.10
06.21.16.46.29
a.rambert@letourneur-conseil.com</v>
      </c>
      <c r="P70" s="64" t="s">
        <v>865</v>
      </c>
      <c r="Q70" s="94" t="s">
        <v>866</v>
      </c>
      <c r="R70" s="94" t="s">
        <v>867</v>
      </c>
      <c r="S70" s="93" t="s">
        <v>868</v>
      </c>
      <c r="T70" s="64" t="s">
        <v>869</v>
      </c>
      <c r="U70" s="64" t="str">
        <f t="shared" si="5"/>
        <v>martine letourneur 
01.78.16.45.10
06.16.58.82.58
contact@letourneur-conseil.com</v>
      </c>
      <c r="V70" s="64" t="s">
        <v>859</v>
      </c>
      <c r="W70" s="64" t="s">
        <v>860</v>
      </c>
      <c r="X70" s="64" t="s">
        <v>867</v>
      </c>
      <c r="Y70" s="94" t="s">
        <v>870</v>
      </c>
      <c r="Z70" s="94" t="s">
        <v>861</v>
      </c>
      <c r="AA70" s="64" t="s">
        <v>1412</v>
      </c>
      <c r="AD70" s="93"/>
      <c r="AE70" s="64" t="s">
        <v>875</v>
      </c>
      <c r="AF70" s="94" t="s">
        <v>43</v>
      </c>
      <c r="AG70" s="93" t="s">
        <v>439</v>
      </c>
      <c r="AH70" s="64" t="s">
        <v>184</v>
      </c>
      <c r="AI70" s="92" t="s">
        <v>546</v>
      </c>
      <c r="AJ70" s="93"/>
      <c r="AR70" s="64" t="s">
        <v>48</v>
      </c>
      <c r="BE70" s="64" t="s">
        <v>871</v>
      </c>
      <c r="BF70" s="64" t="str">
        <f t="shared" si="6"/>
        <v>27 Eure
75 Paris
76 Seine-Maritime
77 Seine-et-Marne
92 Hauts-de-Seine
78 Yvelines
93 Seine-St-Denis
94 Val-de-Marne
95 Val-D'Oise</v>
      </c>
      <c r="BG70" s="64" t="s">
        <v>1565</v>
      </c>
      <c r="BH70" s="64" t="s">
        <v>48</v>
      </c>
      <c r="BK70" s="64" t="s">
        <v>43</v>
      </c>
      <c r="BL70" s="64" t="s">
        <v>247</v>
      </c>
      <c r="BM70" s="64" t="s">
        <v>872</v>
      </c>
      <c r="BP70" s="64" t="s">
        <v>873</v>
      </c>
      <c r="BQ70" s="64" t="s">
        <v>874</v>
      </c>
      <c r="BR70" s="64" t="s">
        <v>186</v>
      </c>
      <c r="BS70" s="64" t="s">
        <v>876</v>
      </c>
      <c r="BW70" s="64" t="s">
        <v>53</v>
      </c>
      <c r="BY70" s="64" t="s">
        <v>53</v>
      </c>
      <c r="CK70" s="64" t="s">
        <v>499</v>
      </c>
      <c r="CL70" s="64" t="s">
        <v>48</v>
      </c>
      <c r="CM70" s="64" t="s">
        <v>190</v>
      </c>
      <c r="CN70" s="64" t="s">
        <v>57</v>
      </c>
      <c r="HT70" s="65"/>
      <c r="HU70" s="65"/>
      <c r="HV70" s="65"/>
      <c r="HW70" s="65"/>
      <c r="HX70" s="65"/>
      <c r="HY70" s="65"/>
      <c r="HZ70" s="65"/>
      <c r="IA70" s="65"/>
      <c r="IB70" s="65"/>
      <c r="IC70" s="65"/>
      <c r="ID70" s="65"/>
      <c r="IE70" s="65"/>
      <c r="IF70" s="65"/>
      <c r="IG70" s="65"/>
      <c r="IH70" s="65"/>
    </row>
    <row r="71" spans="1:242" s="64" customFormat="1" ht="273.60000000000002" x14ac:dyDescent="0.3">
      <c r="A71" s="64" t="s">
        <v>1553</v>
      </c>
      <c r="B71" s="64" t="s">
        <v>1563</v>
      </c>
      <c r="C71" s="64" t="s">
        <v>1274</v>
      </c>
      <c r="D71" s="64" t="s">
        <v>877</v>
      </c>
      <c r="E71" s="64" t="str">
        <f t="shared" si="8"/>
        <v>Paul Eric LAFARGUE 
d.boulanger@groupe-lhp.fr</v>
      </c>
      <c r="F71" s="64" t="s">
        <v>878</v>
      </c>
      <c r="G71" s="64" t="s">
        <v>879</v>
      </c>
      <c r="H71" s="64" t="s">
        <v>880</v>
      </c>
      <c r="I71" s="82" t="str">
        <f>J71&amp;CHAR(10)&amp;K71&amp;CHAR(10)&amp;L71&amp;" "&amp;M71&amp;CHAR(10)&amp;Adherents_RIPA[[#This Row],[Téléphone (standard)]]</f>
        <v>4, rue Bort les Orgues
ZAC de Grimont
57070 SAINT JULIEN LES METZ
03-87-50-60-70
06-29-41-54-13
06-20-35-35-17</v>
      </c>
      <c r="J71" s="64" t="s">
        <v>881</v>
      </c>
      <c r="K71" s="64" t="s">
        <v>882</v>
      </c>
      <c r="L71" s="64" t="s">
        <v>586</v>
      </c>
      <c r="M71" s="64" t="s">
        <v>883</v>
      </c>
      <c r="N71" s="64" t="s">
        <v>1875</v>
      </c>
      <c r="O71" s="64" t="str">
        <f t="shared" si="9"/>
        <v>dominique BOULANGER 
03.87.50.60.70
06.29.41.54.13
d.boulanger@groupe-lhp.fr</v>
      </c>
      <c r="P71" s="64" t="s">
        <v>884</v>
      </c>
      <c r="Q71" s="94" t="s">
        <v>885</v>
      </c>
      <c r="R71" s="94" t="s">
        <v>886</v>
      </c>
      <c r="S71" s="64" t="s">
        <v>887</v>
      </c>
      <c r="T71" s="64" t="s">
        <v>880</v>
      </c>
      <c r="U71" s="64" t="str">
        <f t="shared" si="5"/>
        <v>Laurent WARTER 
03.87.50.60.70
06.20.35.35.17
l.warter@groupe-lhp.fr</v>
      </c>
      <c r="V71" s="64" t="s">
        <v>764</v>
      </c>
      <c r="W71" s="64" t="s">
        <v>888</v>
      </c>
      <c r="X71" s="64" t="s">
        <v>886</v>
      </c>
      <c r="Y71" s="94" t="s">
        <v>889</v>
      </c>
      <c r="Z71" s="94" t="s">
        <v>890</v>
      </c>
      <c r="AA71" s="64" t="s">
        <v>1420</v>
      </c>
      <c r="AC71" s="64" t="s">
        <v>891</v>
      </c>
      <c r="AD71" s="64" t="s">
        <v>892</v>
      </c>
      <c r="AF71" s="64" t="s">
        <v>48</v>
      </c>
      <c r="AI71" s="92"/>
      <c r="AR71" s="64" t="s">
        <v>43</v>
      </c>
      <c r="AS71" s="64" t="s">
        <v>893</v>
      </c>
      <c r="AT71" s="64" t="s">
        <v>894</v>
      </c>
      <c r="AU71" s="64" t="s">
        <v>895</v>
      </c>
      <c r="AV71" s="64" t="s">
        <v>896</v>
      </c>
      <c r="AW71" s="64" t="s">
        <v>897</v>
      </c>
      <c r="AX71" s="64" t="s">
        <v>898</v>
      </c>
      <c r="AY71" s="64" t="s">
        <v>896</v>
      </c>
      <c r="AZ71" s="64" t="s">
        <v>899</v>
      </c>
      <c r="BA71" s="64" t="s">
        <v>900</v>
      </c>
      <c r="BB71" s="64" t="s">
        <v>901</v>
      </c>
      <c r="BC71" s="64" t="s">
        <v>898</v>
      </c>
      <c r="BE71" s="64" t="s">
        <v>620</v>
      </c>
      <c r="BF71" s="64" t="str">
        <f t="shared" si="6"/>
        <v>Aucun (laboratoire d'analyses uniquement)</v>
      </c>
      <c r="BH71" s="64" t="s">
        <v>48</v>
      </c>
      <c r="BK71" s="64" t="s">
        <v>48</v>
      </c>
      <c r="BR71" s="64" t="s">
        <v>186</v>
      </c>
      <c r="BS71" s="64" t="s">
        <v>905</v>
      </c>
      <c r="BW71" s="64" t="s">
        <v>365</v>
      </c>
      <c r="BY71" s="64" t="s">
        <v>365</v>
      </c>
      <c r="CA71" s="64" t="s">
        <v>904</v>
      </c>
      <c r="CB71" s="64" t="s">
        <v>622</v>
      </c>
      <c r="CE71" s="64" t="s">
        <v>902</v>
      </c>
      <c r="CF71" s="64" t="s">
        <v>817</v>
      </c>
      <c r="CG71" s="64" t="s">
        <v>817</v>
      </c>
      <c r="CH71" s="64" t="s">
        <v>733</v>
      </c>
      <c r="CJ71" s="64" t="s">
        <v>903</v>
      </c>
      <c r="CK71" s="64" t="s">
        <v>54</v>
      </c>
      <c r="CL71" s="64" t="s">
        <v>48</v>
      </c>
      <c r="CM71" s="64" t="s">
        <v>56</v>
      </c>
      <c r="CN71" s="64" t="s">
        <v>57</v>
      </c>
      <c r="CP71" s="64" t="s">
        <v>43</v>
      </c>
      <c r="HT71" s="65"/>
      <c r="HU71" s="65"/>
      <c r="HV71" s="65"/>
      <c r="HW71" s="65"/>
      <c r="HX71" s="65"/>
      <c r="HY71" s="65"/>
      <c r="HZ71" s="65"/>
      <c r="IA71" s="65"/>
      <c r="IB71" s="65"/>
      <c r="IC71" s="65"/>
      <c r="ID71" s="65"/>
      <c r="IE71" s="65"/>
      <c r="IF71" s="65"/>
      <c r="IG71" s="65"/>
      <c r="IH71" s="65"/>
    </row>
    <row r="72" spans="1:242" s="64" customFormat="1" ht="409.6" x14ac:dyDescent="0.3">
      <c r="A72" s="64" t="s">
        <v>1498</v>
      </c>
      <c r="B72" s="64" t="s">
        <v>1567</v>
      </c>
      <c r="C72" s="64" t="s">
        <v>1411</v>
      </c>
      <c r="D72" s="64" t="s">
        <v>906</v>
      </c>
      <c r="E72" s="64" t="str">
        <f t="shared" si="8"/>
        <v>Maud GAUDET 
m.gaudet@neodyme.fr</v>
      </c>
      <c r="F72" s="64" t="s">
        <v>907</v>
      </c>
      <c r="G72" s="64" t="s">
        <v>908</v>
      </c>
      <c r="H72" s="64" t="s">
        <v>909</v>
      </c>
      <c r="I72" s="82" t="str">
        <f>J72&amp;CHAR(10)&amp;K72&amp;CHAR(10)&amp;L72&amp;" "&amp;M72&amp;CHAR(10)&amp;Adherents_RIPA[[#This Row],[Téléphone (standard)]]</f>
        <v>8 impasse druinot
75012 Paris
02-47-75-18-87</v>
      </c>
      <c r="J72" s="64" t="s">
        <v>910</v>
      </c>
      <c r="L72" s="64" t="s">
        <v>911</v>
      </c>
      <c r="M72" s="64" t="s">
        <v>557</v>
      </c>
      <c r="N72" s="64" t="s">
        <v>1844</v>
      </c>
      <c r="O72" s="64" t="str">
        <f t="shared" si="9"/>
        <v>Maud GAUDET 
02.47.75.18.87
06.13.60.02.20
m.gaudet@neodyme.fr</v>
      </c>
      <c r="P72" s="64" t="s">
        <v>907</v>
      </c>
      <c r="Q72" s="94" t="s">
        <v>908</v>
      </c>
      <c r="R72" s="94" t="s">
        <v>912</v>
      </c>
      <c r="S72" s="93" t="s">
        <v>913</v>
      </c>
      <c r="T72" s="64" t="s">
        <v>909</v>
      </c>
      <c r="U72" s="64" t="str">
        <f t="shared" si="5"/>
        <v>Aurélia METAY 
02.47.75.18.87
06.16.98.78.66
a.metay@neodyme.fr</v>
      </c>
      <c r="V72" s="64" t="s">
        <v>914</v>
      </c>
      <c r="W72" s="64" t="s">
        <v>915</v>
      </c>
      <c r="X72" s="64" t="s">
        <v>912</v>
      </c>
      <c r="Y72" s="94" t="s">
        <v>916</v>
      </c>
      <c r="Z72" s="94" t="s">
        <v>917</v>
      </c>
      <c r="AA72" s="64" t="s">
        <v>1412</v>
      </c>
      <c r="AD72" s="93"/>
      <c r="AE72" s="64" t="s">
        <v>920</v>
      </c>
      <c r="AF72" s="94" t="s">
        <v>43</v>
      </c>
      <c r="AG72" s="93" t="s">
        <v>439</v>
      </c>
      <c r="AH72" s="64" t="s">
        <v>184</v>
      </c>
      <c r="AI72" s="92" t="s">
        <v>546</v>
      </c>
      <c r="AJ72" s="93"/>
      <c r="AR72" s="64" t="s">
        <v>48</v>
      </c>
      <c r="BE72" s="64" t="s">
        <v>918</v>
      </c>
      <c r="BF72" s="64" t="str">
        <f>SUBSTITUTE(BE72,CHAR(10)," - ")</f>
        <v>75 Paris - 92 Hauts-de-Seine - 93 Seine-St-Denis - 94 Val-de-Marne - 91 Essonne - 77 Seine-et-Marne - 78 Yvelines - 10 Aube - 51 Marne - 02 Aisne - 60 Oise - 80 Somme - 27 Eure - 28 Eure-et-Loir - 45 Loiret - 41 Loir-et-Cher - 37 Indre-et-Loire - 36 Indre - 18 Cher - 86 Vienne - 49 Maine-et-Loire - 72 Sarthe - 61 Orne - 89 Yonne - 69 Rhône - 01 Ain - 38 Isère - 26 Drôme - 07 Ardèche - 43 Haute-Loire - 63 Puy-de-Dôme - 42 Loire - 34 Hérault - 30 Gard</v>
      </c>
      <c r="BG72" s="64" t="s">
        <v>1566</v>
      </c>
      <c r="BH72" s="64" t="s">
        <v>48</v>
      </c>
      <c r="BK72" s="64" t="s">
        <v>48</v>
      </c>
      <c r="BP72" s="64" t="s">
        <v>1845</v>
      </c>
      <c r="BQ72" s="64" t="s">
        <v>1846</v>
      </c>
      <c r="BR72" s="64" t="s">
        <v>230</v>
      </c>
      <c r="BS72" s="64" t="s">
        <v>919</v>
      </c>
      <c r="BT72" s="64" t="s">
        <v>919</v>
      </c>
      <c r="BU72" s="64" t="s">
        <v>919</v>
      </c>
      <c r="BV72" s="64" t="s">
        <v>919</v>
      </c>
      <c r="BW72" s="64" t="s">
        <v>51</v>
      </c>
      <c r="BY72" s="64" t="s">
        <v>51</v>
      </c>
      <c r="CK72" s="64" t="s">
        <v>54</v>
      </c>
      <c r="CL72" s="64" t="s">
        <v>48</v>
      </c>
      <c r="CM72" s="64" t="s">
        <v>56</v>
      </c>
      <c r="CN72" s="64" t="s">
        <v>57</v>
      </c>
      <c r="CP72" s="64" t="s">
        <v>43</v>
      </c>
      <c r="HT72" s="65"/>
      <c r="HU72" s="65"/>
      <c r="HV72" s="65"/>
      <c r="HW72" s="65"/>
      <c r="HX72" s="65"/>
      <c r="HY72" s="65"/>
      <c r="HZ72" s="65"/>
      <c r="IA72" s="65"/>
      <c r="IB72" s="65"/>
      <c r="IC72" s="65"/>
      <c r="ID72" s="65"/>
      <c r="IE72" s="65"/>
      <c r="IF72" s="65"/>
      <c r="IG72" s="65"/>
      <c r="IH72" s="65"/>
    </row>
    <row r="73" spans="1:242" s="64" customFormat="1" ht="273.60000000000002" x14ac:dyDescent="0.3">
      <c r="A73" s="64" t="s">
        <v>1498</v>
      </c>
      <c r="B73" s="64" t="s">
        <v>1567</v>
      </c>
      <c r="C73" s="64" t="s">
        <v>1411</v>
      </c>
      <c r="D73" s="64" t="s">
        <v>921</v>
      </c>
      <c r="E73" s="64" t="str">
        <f t="shared" si="8"/>
        <v>Frédéric Hamilton 
fhamilton@ramboll.com</v>
      </c>
      <c r="F73" s="64" t="s">
        <v>515</v>
      </c>
      <c r="G73" s="64" t="s">
        <v>922</v>
      </c>
      <c r="H73" s="64" t="s">
        <v>923</v>
      </c>
      <c r="I73" s="82" t="str">
        <f>J73&amp;CHAR(10)&amp;K73&amp;CHAR(10)&amp;L73&amp;" "&amp;M73&amp;CHAR(10)&amp;Adherents_RIPA[[#This Row],[Téléphone (standard)]]</f>
        <v>155 rue Louis de Broglie
Immeuble Le Cézanne
13100 Aix en Provence
04-42-90-74-96</v>
      </c>
      <c r="J73" s="64" t="s">
        <v>925</v>
      </c>
      <c r="K73" s="64" t="s">
        <v>924</v>
      </c>
      <c r="L73" s="64" t="s">
        <v>553</v>
      </c>
      <c r="M73" s="64" t="s">
        <v>926</v>
      </c>
      <c r="N73" s="64" t="s">
        <v>1821</v>
      </c>
      <c r="O73" s="64" t="str">
        <f t="shared" si="9"/>
        <v>Nicolas Ampen 
04.42.90.74.96
06.74.09.53.36
nampen@ramboll.com</v>
      </c>
      <c r="P73" s="64" t="s">
        <v>68</v>
      </c>
      <c r="Q73" s="94" t="s">
        <v>927</v>
      </c>
      <c r="R73" s="94" t="s">
        <v>928</v>
      </c>
      <c r="S73" s="93" t="s">
        <v>929</v>
      </c>
      <c r="T73" s="64" t="s">
        <v>930</v>
      </c>
      <c r="U73" s="64" t="str">
        <f t="shared" si="5"/>
        <v>Caroline Liebert 
04.42.90.74.96
06.99.21.96.09
cliebert@ramboll.com</v>
      </c>
      <c r="V73" s="64" t="s">
        <v>931</v>
      </c>
      <c r="W73" s="64" t="s">
        <v>932</v>
      </c>
      <c r="X73" s="64" t="s">
        <v>928</v>
      </c>
      <c r="Y73" s="94" t="s">
        <v>933</v>
      </c>
      <c r="Z73" s="94" t="s">
        <v>934</v>
      </c>
      <c r="AA73" s="64" t="s">
        <v>1412</v>
      </c>
      <c r="AD73" s="93"/>
      <c r="AE73" s="64" t="s">
        <v>550</v>
      </c>
      <c r="AF73" s="94" t="s">
        <v>43</v>
      </c>
      <c r="AG73" s="93" t="s">
        <v>362</v>
      </c>
      <c r="AH73" s="64" t="s">
        <v>46</v>
      </c>
      <c r="AI73" s="92" t="s">
        <v>363</v>
      </c>
      <c r="AJ73" s="93"/>
      <c r="AL73" s="64" t="s">
        <v>935</v>
      </c>
      <c r="AR73" s="64" t="s">
        <v>48</v>
      </c>
      <c r="BE73" s="64" t="s">
        <v>47</v>
      </c>
      <c r="BF73" s="64" t="str">
        <f t="shared" ref="BF73:BF96" si="10">BE73</f>
        <v>Tous les départements métropolitains</v>
      </c>
      <c r="BG73" s="64" t="s">
        <v>1476</v>
      </c>
      <c r="BH73" s="64" t="s">
        <v>48</v>
      </c>
      <c r="BK73" s="64" t="s">
        <v>48</v>
      </c>
      <c r="BP73" s="64" t="s">
        <v>1822</v>
      </c>
      <c r="BR73" s="64" t="s">
        <v>186</v>
      </c>
      <c r="BS73" s="64" t="s">
        <v>937</v>
      </c>
      <c r="BW73" s="64" t="s">
        <v>51</v>
      </c>
      <c r="BY73" s="64" t="s">
        <v>51</v>
      </c>
      <c r="CK73" s="64" t="s">
        <v>54</v>
      </c>
      <c r="CL73" s="64" t="s">
        <v>936</v>
      </c>
      <c r="CM73" s="64" t="s">
        <v>445</v>
      </c>
      <c r="CN73" s="64" t="s">
        <v>57</v>
      </c>
      <c r="CP73" s="64" t="s">
        <v>43</v>
      </c>
      <c r="HT73" s="65"/>
      <c r="HU73" s="65"/>
      <c r="HV73" s="65"/>
      <c r="HW73" s="65"/>
      <c r="HX73" s="65"/>
      <c r="HY73" s="65"/>
      <c r="HZ73" s="65"/>
      <c r="IA73" s="65"/>
      <c r="IB73" s="65"/>
      <c r="IC73" s="65"/>
      <c r="ID73" s="65"/>
      <c r="IE73" s="65"/>
      <c r="IF73" s="65"/>
      <c r="IG73" s="65"/>
      <c r="IH73" s="65"/>
    </row>
    <row r="74" spans="1:242" s="64" customFormat="1" ht="273.60000000000002" x14ac:dyDescent="0.3">
      <c r="A74" s="64" t="s">
        <v>1498</v>
      </c>
      <c r="B74" s="64" t="s">
        <v>1567</v>
      </c>
      <c r="C74" s="64" t="s">
        <v>1411</v>
      </c>
      <c r="D74" s="64" t="s">
        <v>985</v>
      </c>
      <c r="E74" s="64" t="str">
        <f t="shared" si="8"/>
        <v>Joël BEAULAN 
j.beaulan@serea.fr</v>
      </c>
      <c r="F74" s="64" t="s">
        <v>986</v>
      </c>
      <c r="G74" s="64" t="s">
        <v>987</v>
      </c>
      <c r="H74" s="64" t="s">
        <v>988</v>
      </c>
      <c r="I74" s="82" t="str">
        <f>J74&amp;CHAR(10)&amp;K74&amp;CHAR(10)&amp;L74&amp;" "&amp;M74&amp;CHAR(10)&amp;Adherents_RIPA[[#This Row],[Téléphone (standard)]]</f>
        <v>26 rue Louis Pasteur
PA de Ragon
44119 Treillières
02-40-54-50-37</v>
      </c>
      <c r="J74" s="64" t="s">
        <v>989</v>
      </c>
      <c r="K74" s="64" t="s">
        <v>1803</v>
      </c>
      <c r="L74" s="64" t="s">
        <v>990</v>
      </c>
      <c r="M74" s="64" t="s">
        <v>991</v>
      </c>
      <c r="N74" s="64" t="s">
        <v>1804</v>
      </c>
      <c r="O74" s="64" t="str">
        <f t="shared" si="9"/>
        <v>Joël BEAULAN 
02.40.54.50.37
06.23.51.46.81
j.beaulan@serea.fr</v>
      </c>
      <c r="P74" s="64" t="s">
        <v>986</v>
      </c>
      <c r="Q74" s="94" t="s">
        <v>987</v>
      </c>
      <c r="R74" s="94" t="s">
        <v>992</v>
      </c>
      <c r="S74" s="93" t="s">
        <v>993</v>
      </c>
      <c r="T74" s="64" t="s">
        <v>988</v>
      </c>
      <c r="U74" s="64" t="str">
        <f t="shared" si="5"/>
        <v>Justine LOISEAU 
02.40.54.50.37
06.67.04.80.56
justine.loiseau@serea.fr</v>
      </c>
      <c r="V74" s="64" t="s">
        <v>593</v>
      </c>
      <c r="W74" s="64" t="s">
        <v>994</v>
      </c>
      <c r="X74" s="64" t="s">
        <v>992</v>
      </c>
      <c r="Y74" s="94" t="s">
        <v>995</v>
      </c>
      <c r="Z74" s="94" t="s">
        <v>996</v>
      </c>
      <c r="AA74" s="64" t="s">
        <v>1412</v>
      </c>
      <c r="AD74" s="93"/>
      <c r="AE74" s="64" t="s">
        <v>550</v>
      </c>
      <c r="AF74" s="94" t="s">
        <v>48</v>
      </c>
      <c r="AG74" s="93"/>
      <c r="AI74" s="92"/>
      <c r="AJ74" s="93"/>
      <c r="AR74" s="64" t="s">
        <v>48</v>
      </c>
      <c r="BE74" s="64" t="s">
        <v>997</v>
      </c>
      <c r="BF74" s="64" t="str">
        <f t="shared" si="10"/>
        <v>44 Loire-Atlantique
49 Maine-et-Loire
85 Vendée
53 Mayenne
56 Morbihan
35 Ille-et-Vilaine</v>
      </c>
      <c r="BG74" s="64" t="s">
        <v>1552</v>
      </c>
      <c r="BH74" s="64" t="s">
        <v>48</v>
      </c>
      <c r="BK74" s="64" t="s">
        <v>48</v>
      </c>
      <c r="BR74" s="64" t="s">
        <v>186</v>
      </c>
      <c r="BS74" s="64" t="s">
        <v>998</v>
      </c>
      <c r="BW74" s="64" t="s">
        <v>51</v>
      </c>
      <c r="BY74" s="64" t="s">
        <v>51</v>
      </c>
      <c r="CK74" s="64" t="s">
        <v>54</v>
      </c>
      <c r="CL74" s="64" t="s">
        <v>48</v>
      </c>
      <c r="CM74" s="64" t="s">
        <v>56</v>
      </c>
      <c r="CN74" s="64" t="s">
        <v>57</v>
      </c>
      <c r="CP74" s="64" t="s">
        <v>43</v>
      </c>
      <c r="HT74" s="65"/>
      <c r="HU74" s="65"/>
      <c r="HV74" s="65"/>
      <c r="HW74" s="65"/>
      <c r="HX74" s="65"/>
      <c r="HY74" s="65"/>
      <c r="HZ74" s="65"/>
      <c r="IA74" s="65"/>
      <c r="IB74" s="65"/>
      <c r="IC74" s="65"/>
      <c r="ID74" s="65"/>
      <c r="IE74" s="65"/>
      <c r="IF74" s="65"/>
      <c r="IG74" s="65"/>
      <c r="IH74" s="65"/>
    </row>
    <row r="75" spans="1:242" s="64" customFormat="1" ht="273.60000000000002" x14ac:dyDescent="0.3">
      <c r="A75" s="64" t="s">
        <v>1498</v>
      </c>
      <c r="B75" s="64" t="s">
        <v>1567</v>
      </c>
      <c r="C75" s="64" t="s">
        <v>1410</v>
      </c>
      <c r="D75" s="64" t="s">
        <v>999</v>
      </c>
      <c r="E75" s="64" t="str">
        <f t="shared" si="8"/>
        <v>Yarno Mougin 
yarno.mougin@socotec.com</v>
      </c>
      <c r="F75" s="64" t="s">
        <v>1000</v>
      </c>
      <c r="G75" s="64" t="s">
        <v>1001</v>
      </c>
      <c r="H75" s="64" t="s">
        <v>1002</v>
      </c>
      <c r="I75" s="82" t="str">
        <f>J75&amp;CHAR(10)&amp;K75&amp;CHAR(10)&amp;L75&amp;" "&amp;M75&amp;CHAR(10)&amp;Adherents_RIPA[[#This Row],[Téléphone (standard)]]</f>
        <v xml:space="preserve">5 ALLEE DES CERES
67000 Strasbourg
</v>
      </c>
      <c r="J75" s="64" t="s">
        <v>1003</v>
      </c>
      <c r="L75" s="64" t="s">
        <v>1004</v>
      </c>
      <c r="M75" s="64" t="s">
        <v>1005</v>
      </c>
      <c r="O75" s="64" t="str">
        <f t="shared" si="9"/>
        <v>Nicolas Fourage 
09.73.06.02.62
09.73.06.02.62
nicolas.fourage@socotec.com</v>
      </c>
      <c r="P75" s="64" t="s">
        <v>68</v>
      </c>
      <c r="Q75" s="94" t="s">
        <v>1006</v>
      </c>
      <c r="R75" s="94" t="s">
        <v>1007</v>
      </c>
      <c r="S75" s="64" t="s">
        <v>1007</v>
      </c>
      <c r="T75" s="64" t="s">
        <v>1008</v>
      </c>
      <c r="U75" s="64" t="str">
        <f t="shared" si="5"/>
        <v>Pascal Bertaud 
09.73.06.02.62
09.73.06.02.62
pascal.bertaud@socotec.com</v>
      </c>
      <c r="V75" s="64" t="s">
        <v>1009</v>
      </c>
      <c r="W75" s="64" t="s">
        <v>1010</v>
      </c>
      <c r="X75" s="64" t="s">
        <v>1007</v>
      </c>
      <c r="Y75" s="94" t="s">
        <v>1007</v>
      </c>
      <c r="Z75" s="94" t="s">
        <v>1011</v>
      </c>
      <c r="AA75" s="64" t="s">
        <v>1414</v>
      </c>
      <c r="AB75" s="64" t="s">
        <v>93</v>
      </c>
      <c r="AE75" s="64" t="s">
        <v>58</v>
      </c>
      <c r="AF75" s="64" t="s">
        <v>43</v>
      </c>
      <c r="AG75" s="64" t="s">
        <v>279</v>
      </c>
      <c r="AH75" s="64" t="s">
        <v>46</v>
      </c>
      <c r="AI75" s="92" t="s">
        <v>440</v>
      </c>
      <c r="AL75" s="64" t="s">
        <v>1012</v>
      </c>
      <c r="AR75" s="64" t="s">
        <v>48</v>
      </c>
      <c r="BE75" s="64" t="s">
        <v>47</v>
      </c>
      <c r="BF75" s="64" t="str">
        <f t="shared" si="10"/>
        <v>Tous les départements métropolitains</v>
      </c>
      <c r="BG75" s="64" t="s">
        <v>1476</v>
      </c>
      <c r="BH75" s="64" t="s">
        <v>48</v>
      </c>
      <c r="BK75" s="64" t="s">
        <v>43</v>
      </c>
      <c r="BL75" s="64" t="s">
        <v>247</v>
      </c>
      <c r="BM75" s="64" t="s">
        <v>496</v>
      </c>
      <c r="BP75" s="64" t="s">
        <v>1013</v>
      </c>
      <c r="BR75" s="64" t="s">
        <v>230</v>
      </c>
      <c r="BS75" s="64" t="s">
        <v>1014</v>
      </c>
      <c r="BT75" s="64" t="s">
        <v>1014</v>
      </c>
      <c r="BU75" s="64" t="s">
        <v>1014</v>
      </c>
      <c r="BV75" s="64" t="s">
        <v>1014</v>
      </c>
      <c r="BW75" s="64" t="s">
        <v>53</v>
      </c>
      <c r="BY75" s="64" t="s">
        <v>53</v>
      </c>
      <c r="CB75" s="64" t="s">
        <v>98</v>
      </c>
      <c r="CC75" s="64" t="s">
        <v>728</v>
      </c>
      <c r="CD75" s="64" t="s">
        <v>728</v>
      </c>
      <c r="CK75" s="64" t="s">
        <v>54</v>
      </c>
      <c r="CL75" s="64" t="s">
        <v>48</v>
      </c>
      <c r="CM75" s="64" t="s">
        <v>56</v>
      </c>
      <c r="CN75" s="64" t="s">
        <v>57</v>
      </c>
      <c r="CP75" s="64" t="s">
        <v>43</v>
      </c>
      <c r="HT75" s="65"/>
      <c r="HU75" s="65"/>
      <c r="HV75" s="65"/>
      <c r="HW75" s="65"/>
      <c r="HX75" s="65"/>
      <c r="HY75" s="65"/>
      <c r="HZ75" s="65"/>
      <c r="IA75" s="65"/>
      <c r="IB75" s="65"/>
      <c r="IC75" s="65"/>
      <c r="ID75" s="65"/>
      <c r="IE75" s="65"/>
      <c r="IF75" s="65"/>
      <c r="IG75" s="65"/>
      <c r="IH75" s="65"/>
    </row>
    <row r="76" spans="1:242" s="64" customFormat="1" ht="273.60000000000002" x14ac:dyDescent="0.3">
      <c r="A76" s="64" t="s">
        <v>1498</v>
      </c>
      <c r="B76" s="64" t="s">
        <v>1567</v>
      </c>
      <c r="C76" s="64" t="s">
        <v>1410</v>
      </c>
      <c r="D76" s="64" t="s">
        <v>1015</v>
      </c>
      <c r="E76" s="64" t="str">
        <f t="shared" si="8"/>
        <v>Fabrice Ginon-Rey 
Fabrice.GINONREY@socotec.com</v>
      </c>
      <c r="F76" s="64" t="s">
        <v>1016</v>
      </c>
      <c r="G76" s="64" t="s">
        <v>1017</v>
      </c>
      <c r="H76" s="64" t="s">
        <v>1018</v>
      </c>
      <c r="I76" s="82" t="str">
        <f>J76&amp;CHAR(10)&amp;K76&amp;CHAR(10)&amp;L76&amp;" "&amp;M76&amp;CHAR(10)&amp;Adherents_RIPA[[#This Row],[Téléphone (standard)]]</f>
        <v xml:space="preserve">RUE ST MAXIMIN
69003 Lyon
</v>
      </c>
      <c r="J76" s="64" t="s">
        <v>1019</v>
      </c>
      <c r="L76" s="64" t="s">
        <v>1020</v>
      </c>
      <c r="M76" s="64" t="s">
        <v>1021</v>
      </c>
      <c r="O76" s="64" t="str">
        <f t="shared" si="9"/>
        <v>Nicolas Fourage 
09.73.06.02.62
09.73.06.02.62
nicolas.fourage@socotec.com</v>
      </c>
      <c r="P76" s="64" t="s">
        <v>68</v>
      </c>
      <c r="Q76" s="94" t="s">
        <v>1006</v>
      </c>
      <c r="R76" s="94" t="s">
        <v>1007</v>
      </c>
      <c r="S76" s="93" t="s">
        <v>1007</v>
      </c>
      <c r="T76" s="64" t="s">
        <v>1008</v>
      </c>
      <c r="U76" s="64" t="str">
        <f t="shared" si="5"/>
        <v>Pascal Bertaud 
09.73.06.02.62
09.73.06.02.62
pascal.bertaud@socotec.com</v>
      </c>
      <c r="V76" s="64" t="s">
        <v>1009</v>
      </c>
      <c r="W76" s="64" t="s">
        <v>1010</v>
      </c>
      <c r="X76" s="64" t="s">
        <v>1007</v>
      </c>
      <c r="Y76" s="94" t="s">
        <v>1007</v>
      </c>
      <c r="Z76" s="94" t="s">
        <v>1011</v>
      </c>
      <c r="AA76" s="64" t="s">
        <v>1414</v>
      </c>
      <c r="AB76" s="64" t="s">
        <v>93</v>
      </c>
      <c r="AD76" s="93"/>
      <c r="AE76" s="64" t="s">
        <v>58</v>
      </c>
      <c r="AF76" s="94" t="s">
        <v>43</v>
      </c>
      <c r="AG76" s="93" t="s">
        <v>279</v>
      </c>
      <c r="AH76" s="64" t="s">
        <v>46</v>
      </c>
      <c r="AI76" s="92" t="s">
        <v>1022</v>
      </c>
      <c r="AJ76" s="93"/>
      <c r="AL76" s="64" t="s">
        <v>1012</v>
      </c>
      <c r="AR76" s="64" t="s">
        <v>48</v>
      </c>
      <c r="BE76" s="64" t="s">
        <v>47</v>
      </c>
      <c r="BF76" s="64" t="str">
        <f t="shared" si="10"/>
        <v>Tous les départements métropolitains</v>
      </c>
      <c r="BG76" s="64" t="s">
        <v>1476</v>
      </c>
      <c r="BH76" s="64" t="s">
        <v>48</v>
      </c>
      <c r="BK76" s="64" t="s">
        <v>43</v>
      </c>
      <c r="BL76" s="64" t="s">
        <v>247</v>
      </c>
      <c r="BM76" s="64" t="s">
        <v>496</v>
      </c>
      <c r="BP76" s="64" t="s">
        <v>1013</v>
      </c>
      <c r="BR76" s="64" t="s">
        <v>230</v>
      </c>
      <c r="BS76" s="64" t="s">
        <v>1023</v>
      </c>
      <c r="BT76" s="64" t="s">
        <v>1023</v>
      </c>
      <c r="BU76" s="64" t="s">
        <v>1023</v>
      </c>
      <c r="BV76" s="64" t="s">
        <v>1023</v>
      </c>
      <c r="BW76" s="64" t="s">
        <v>53</v>
      </c>
      <c r="BY76" s="64" t="s">
        <v>53</v>
      </c>
      <c r="CB76" s="64" t="s">
        <v>98</v>
      </c>
      <c r="CC76" s="64" t="s">
        <v>728</v>
      </c>
      <c r="CD76" s="64" t="s">
        <v>728</v>
      </c>
      <c r="CK76" s="64" t="s">
        <v>54</v>
      </c>
      <c r="CL76" s="64" t="s">
        <v>48</v>
      </c>
      <c r="CM76" s="64" t="s">
        <v>56</v>
      </c>
      <c r="CN76" s="64" t="s">
        <v>57</v>
      </c>
      <c r="CP76" s="64" t="s">
        <v>43</v>
      </c>
      <c r="HT76" s="65"/>
      <c r="HU76" s="65"/>
      <c r="HV76" s="65"/>
      <c r="HW76" s="65"/>
      <c r="HX76" s="65"/>
      <c r="HY76" s="65"/>
      <c r="HZ76" s="65"/>
      <c r="IA76" s="65"/>
      <c r="IB76" s="65"/>
      <c r="IC76" s="65"/>
      <c r="ID76" s="65"/>
      <c r="IE76" s="65"/>
      <c r="IF76" s="65"/>
      <c r="IG76" s="65"/>
      <c r="IH76" s="65"/>
    </row>
    <row r="77" spans="1:242" s="64" customFormat="1" ht="273.60000000000002" x14ac:dyDescent="0.3">
      <c r="A77" s="64" t="s">
        <v>1498</v>
      </c>
      <c r="B77" s="64" t="s">
        <v>1567</v>
      </c>
      <c r="C77" s="64" t="s">
        <v>1410</v>
      </c>
      <c r="D77" s="64" t="s">
        <v>1024</v>
      </c>
      <c r="E77" s="64" t="str">
        <f t="shared" si="8"/>
        <v>Maxime Aubry 
maxime.aubry@socotec.com</v>
      </c>
      <c r="F77" s="64" t="s">
        <v>1025</v>
      </c>
      <c r="G77" s="64" t="s">
        <v>1026</v>
      </c>
      <c r="H77" s="64" t="s">
        <v>1027</v>
      </c>
      <c r="I77" s="82" t="str">
        <f>J77&amp;CHAR(10)&amp;K77&amp;CHAR(10)&amp;L77&amp;" "&amp;M77&amp;CHAR(10)&amp;Adherents_RIPA[[#This Row],[Téléphone (standard)]]</f>
        <v xml:space="preserve">4 RUE DU COLONEL MAURIN
Parc d'activités Lafayette
25000 Besançon
</v>
      </c>
      <c r="J77" s="64" t="s">
        <v>1028</v>
      </c>
      <c r="K77" s="64" t="s">
        <v>1029</v>
      </c>
      <c r="L77" s="64" t="s">
        <v>1030</v>
      </c>
      <c r="M77" s="64" t="s">
        <v>1031</v>
      </c>
      <c r="O77" s="64" t="str">
        <f t="shared" si="9"/>
        <v>Nicolas Fourage 
09.73.06.02.62
09.73.06.02.62
nicolas.fourage@socotec.com</v>
      </c>
      <c r="P77" s="64" t="s">
        <v>68</v>
      </c>
      <c r="Q77" s="94" t="s">
        <v>1006</v>
      </c>
      <c r="R77" s="94" t="s">
        <v>1007</v>
      </c>
      <c r="S77" s="64" t="s">
        <v>1007</v>
      </c>
      <c r="T77" s="64" t="s">
        <v>1008</v>
      </c>
      <c r="U77" s="64" t="str">
        <f t="shared" si="5"/>
        <v>Pascal Bertaud 
09.73.06.02.62
09.73.06.02.62
pascal.bertaud@socotec.com</v>
      </c>
      <c r="V77" s="64" t="s">
        <v>1009</v>
      </c>
      <c r="W77" s="64" t="s">
        <v>1010</v>
      </c>
      <c r="X77" s="64" t="s">
        <v>1007</v>
      </c>
      <c r="Y77" s="94" t="s">
        <v>1007</v>
      </c>
      <c r="Z77" s="94" t="s">
        <v>1011</v>
      </c>
      <c r="AA77" s="64" t="s">
        <v>1414</v>
      </c>
      <c r="AB77" s="64" t="s">
        <v>93</v>
      </c>
      <c r="AE77" s="64" t="s">
        <v>58</v>
      </c>
      <c r="AF77" s="64" t="s">
        <v>43</v>
      </c>
      <c r="AG77" s="64" t="s">
        <v>279</v>
      </c>
      <c r="AH77" s="64" t="s">
        <v>46</v>
      </c>
      <c r="AI77" s="92" t="s">
        <v>440</v>
      </c>
      <c r="AL77" s="64" t="s">
        <v>1012</v>
      </c>
      <c r="AR77" s="64" t="s">
        <v>48</v>
      </c>
      <c r="BE77" s="64" t="s">
        <v>47</v>
      </c>
      <c r="BF77" s="64" t="str">
        <f t="shared" si="10"/>
        <v>Tous les départements métropolitains</v>
      </c>
      <c r="BG77" s="64" t="s">
        <v>1476</v>
      </c>
      <c r="BH77" s="64" t="s">
        <v>48</v>
      </c>
      <c r="BK77" s="64" t="s">
        <v>43</v>
      </c>
      <c r="BL77" s="64" t="s">
        <v>247</v>
      </c>
      <c r="BM77" s="64" t="s">
        <v>496</v>
      </c>
      <c r="BP77" s="64" t="s">
        <v>1013</v>
      </c>
      <c r="BQ77" s="64" t="s">
        <v>1013</v>
      </c>
      <c r="BR77" s="64" t="s">
        <v>230</v>
      </c>
      <c r="BS77" s="64" t="s">
        <v>1014</v>
      </c>
      <c r="BT77" s="64" t="s">
        <v>1014</v>
      </c>
      <c r="BU77" s="64" t="s">
        <v>1014</v>
      </c>
      <c r="BV77" s="64" t="s">
        <v>1014</v>
      </c>
      <c r="BW77" s="64" t="s">
        <v>53</v>
      </c>
      <c r="BY77" s="64" t="s">
        <v>53</v>
      </c>
      <c r="CB77" s="64" t="s">
        <v>98</v>
      </c>
      <c r="CC77" s="64" t="s">
        <v>728</v>
      </c>
      <c r="CD77" s="64" t="s">
        <v>728</v>
      </c>
      <c r="CK77" s="64" t="s">
        <v>54</v>
      </c>
      <c r="CL77" s="64" t="s">
        <v>48</v>
      </c>
      <c r="CM77" s="64" t="s">
        <v>56</v>
      </c>
      <c r="CN77" s="64" t="s">
        <v>57</v>
      </c>
      <c r="HT77" s="65"/>
      <c r="HU77" s="65"/>
      <c r="HV77" s="65"/>
      <c r="HW77" s="65"/>
      <c r="HX77" s="65"/>
      <c r="HY77" s="65"/>
      <c r="HZ77" s="65"/>
      <c r="IA77" s="65"/>
      <c r="IB77" s="65"/>
      <c r="IC77" s="65"/>
      <c r="ID77" s="65"/>
      <c r="IE77" s="65"/>
      <c r="IF77" s="65"/>
      <c r="IG77" s="65"/>
      <c r="IH77" s="65"/>
    </row>
    <row r="78" spans="1:242" s="64" customFormat="1" ht="273.60000000000002" x14ac:dyDescent="0.3">
      <c r="A78" s="64" t="s">
        <v>1498</v>
      </c>
      <c r="B78" s="64" t="s">
        <v>1567</v>
      </c>
      <c r="C78" s="64" t="s">
        <v>1410</v>
      </c>
      <c r="D78" s="64" t="s">
        <v>1032</v>
      </c>
      <c r="E78" s="64" t="str">
        <f t="shared" si="8"/>
        <v>Yann Vigouroux 
Yann.VIGOUROUX@socotec.com</v>
      </c>
      <c r="F78" s="64" t="s">
        <v>736</v>
      </c>
      <c r="G78" s="64" t="s">
        <v>1033</v>
      </c>
      <c r="H78" s="64" t="s">
        <v>1034</v>
      </c>
      <c r="I78" s="82" t="str">
        <f>J78&amp;CHAR(10)&amp;K78&amp;CHAR(10)&amp;L78&amp;" "&amp;M78&amp;CHAR(10)&amp;Adherents_RIPA[[#This Row],[Téléphone (standard)]]</f>
        <v xml:space="preserve">RUE SIMEON POISSON
Campus de Kerlann
35170 Bruz
</v>
      </c>
      <c r="J78" s="64" t="s">
        <v>1035</v>
      </c>
      <c r="K78" s="64" t="s">
        <v>1036</v>
      </c>
      <c r="L78" s="64" t="s">
        <v>1037</v>
      </c>
      <c r="M78" s="64" t="s">
        <v>1038</v>
      </c>
      <c r="O78" s="64" t="str">
        <f t="shared" si="9"/>
        <v>Nicolas Fourage 
09.73.06.02.62
09.73.06.02.62
nicolas.fourage@socotec.com</v>
      </c>
      <c r="P78" s="64" t="s">
        <v>68</v>
      </c>
      <c r="Q78" s="94" t="s">
        <v>1006</v>
      </c>
      <c r="R78" s="94" t="s">
        <v>1007</v>
      </c>
      <c r="S78" s="93" t="s">
        <v>1007</v>
      </c>
      <c r="T78" s="64" t="s">
        <v>1008</v>
      </c>
      <c r="U78" s="64" t="str">
        <f t="shared" si="5"/>
        <v>Pascal Bertaud 
09.73.06.02.62
09.73.06.02.62
pascal.bertaud@socotec.com</v>
      </c>
      <c r="V78" s="64" t="s">
        <v>1009</v>
      </c>
      <c r="W78" s="64" t="s">
        <v>1010</v>
      </c>
      <c r="X78" s="64" t="s">
        <v>1007</v>
      </c>
      <c r="Y78" s="94" t="s">
        <v>1007</v>
      </c>
      <c r="Z78" s="94" t="s">
        <v>1011</v>
      </c>
      <c r="AA78" s="64" t="s">
        <v>1414</v>
      </c>
      <c r="AB78" s="64" t="s">
        <v>93</v>
      </c>
      <c r="AD78" s="93"/>
      <c r="AE78" s="64" t="s">
        <v>58</v>
      </c>
      <c r="AF78" s="94" t="s">
        <v>43</v>
      </c>
      <c r="AG78" s="93" t="s">
        <v>279</v>
      </c>
      <c r="AH78" s="64" t="s">
        <v>46</v>
      </c>
      <c r="AI78" s="92" t="s">
        <v>440</v>
      </c>
      <c r="AJ78" s="93"/>
      <c r="AL78" s="64" t="s">
        <v>1012</v>
      </c>
      <c r="AR78" s="64" t="s">
        <v>48</v>
      </c>
      <c r="BE78" s="64" t="s">
        <v>47</v>
      </c>
      <c r="BF78" s="64" t="str">
        <f t="shared" si="10"/>
        <v>Tous les départements métropolitains</v>
      </c>
      <c r="BG78" s="64" t="s">
        <v>1476</v>
      </c>
      <c r="BH78" s="64" t="s">
        <v>48</v>
      </c>
      <c r="BK78" s="64" t="s">
        <v>43</v>
      </c>
      <c r="BL78" s="64" t="s">
        <v>247</v>
      </c>
      <c r="BM78" s="64" t="s">
        <v>496</v>
      </c>
      <c r="BP78" s="64" t="s">
        <v>1013</v>
      </c>
      <c r="BR78" s="64" t="s">
        <v>230</v>
      </c>
      <c r="BS78" s="64" t="s">
        <v>1014</v>
      </c>
      <c r="BT78" s="64" t="s">
        <v>1014</v>
      </c>
      <c r="BU78" s="64" t="s">
        <v>1014</v>
      </c>
      <c r="BV78" s="64" t="s">
        <v>1014</v>
      </c>
      <c r="BW78" s="64" t="s">
        <v>53</v>
      </c>
      <c r="BY78" s="64" t="s">
        <v>53</v>
      </c>
      <c r="CB78" s="64" t="s">
        <v>98</v>
      </c>
      <c r="CC78" s="64" t="s">
        <v>728</v>
      </c>
      <c r="CD78" s="64" t="s">
        <v>728</v>
      </c>
      <c r="CK78" s="64" t="s">
        <v>54</v>
      </c>
      <c r="CL78" s="64" t="s">
        <v>48</v>
      </c>
      <c r="CM78" s="64" t="s">
        <v>56</v>
      </c>
      <c r="CN78" s="64" t="s">
        <v>57</v>
      </c>
      <c r="CP78" s="64" t="s">
        <v>43</v>
      </c>
      <c r="HT78" s="65"/>
      <c r="HU78" s="65"/>
      <c r="HV78" s="65"/>
      <c r="HW78" s="65"/>
      <c r="HX78" s="65"/>
      <c r="HY78" s="65"/>
      <c r="HZ78" s="65"/>
      <c r="IA78" s="65"/>
      <c r="IB78" s="65"/>
      <c r="IC78" s="65"/>
      <c r="ID78" s="65"/>
      <c r="IE78" s="65"/>
      <c r="IF78" s="65"/>
      <c r="IG78" s="65"/>
      <c r="IH78" s="65"/>
    </row>
    <row r="79" spans="1:242" s="64" customFormat="1" ht="273.60000000000002" x14ac:dyDescent="0.3">
      <c r="A79" s="64" t="s">
        <v>1498</v>
      </c>
      <c r="B79" s="64" t="s">
        <v>1567</v>
      </c>
      <c r="C79" s="64" t="s">
        <v>1410</v>
      </c>
      <c r="D79" s="64" t="s">
        <v>1039</v>
      </c>
      <c r="E79" s="64" t="str">
        <f t="shared" si="8"/>
        <v>Didier Rémont 
Didier.REMONT@socotec.com</v>
      </c>
      <c r="F79" s="64" t="s">
        <v>1040</v>
      </c>
      <c r="G79" s="64" t="s">
        <v>1041</v>
      </c>
      <c r="H79" s="64" t="s">
        <v>1042</v>
      </c>
      <c r="I79" s="82" t="str">
        <f>J79&amp;CHAR(10)&amp;K79&amp;CHAR(10)&amp;L79&amp;" "&amp;M79&amp;CHAR(10)&amp;Adherents_RIPA[[#This Row],[Téléphone (standard)]]</f>
        <v>2 ALLEE DU PETIT CHER
LES GRANGES GALAND
37550 Saint-Avertin
09-73-06-02-62</v>
      </c>
      <c r="J79" s="64" t="s">
        <v>1043</v>
      </c>
      <c r="K79" s="64" t="s">
        <v>1044</v>
      </c>
      <c r="L79" s="64" t="s">
        <v>1045</v>
      </c>
      <c r="M79" s="64" t="s">
        <v>1046</v>
      </c>
      <c r="N79" s="64" t="s">
        <v>1013</v>
      </c>
      <c r="O79" s="64" t="str">
        <f t="shared" si="9"/>
        <v>Nicolas Fourage 
09.73.06.02.62
09.73.06.02.62
nicolas.fourage@socotec.com</v>
      </c>
      <c r="P79" s="64" t="s">
        <v>68</v>
      </c>
      <c r="Q79" s="94" t="s">
        <v>1006</v>
      </c>
      <c r="R79" s="94" t="s">
        <v>1007</v>
      </c>
      <c r="S79" s="64" t="s">
        <v>1007</v>
      </c>
      <c r="T79" s="64" t="s">
        <v>1008</v>
      </c>
      <c r="U79" s="64" t="str">
        <f t="shared" si="5"/>
        <v>Pascal Bertaud 
09.73.06.02.62
09.73.06.02.62
pascal.bertaud@socotec.com</v>
      </c>
      <c r="V79" s="64" t="s">
        <v>1009</v>
      </c>
      <c r="W79" s="64" t="s">
        <v>1010</v>
      </c>
      <c r="X79" s="64" t="s">
        <v>1007</v>
      </c>
      <c r="Y79" s="94" t="s">
        <v>1007</v>
      </c>
      <c r="Z79" s="94" t="s">
        <v>1011</v>
      </c>
      <c r="AA79" s="64" t="s">
        <v>1414</v>
      </c>
      <c r="AB79" s="64" t="s">
        <v>93</v>
      </c>
      <c r="AE79" s="64" t="s">
        <v>58</v>
      </c>
      <c r="AF79" s="64" t="s">
        <v>43</v>
      </c>
      <c r="AG79" s="64" t="s">
        <v>279</v>
      </c>
      <c r="AH79" s="64" t="s">
        <v>46</v>
      </c>
      <c r="AI79" s="92" t="s">
        <v>440</v>
      </c>
      <c r="AL79" s="64" t="s">
        <v>1012</v>
      </c>
      <c r="AR79" s="64" t="s">
        <v>48</v>
      </c>
      <c r="BE79" s="64" t="s">
        <v>47</v>
      </c>
      <c r="BF79" s="64" t="str">
        <f t="shared" si="10"/>
        <v>Tous les départements métropolitains</v>
      </c>
      <c r="BG79" s="64" t="s">
        <v>1476</v>
      </c>
      <c r="BH79" s="64" t="s">
        <v>48</v>
      </c>
      <c r="BK79" s="64" t="s">
        <v>43</v>
      </c>
      <c r="BL79" s="64" t="s">
        <v>247</v>
      </c>
      <c r="BM79" s="64" t="s">
        <v>496</v>
      </c>
      <c r="BP79" s="64" t="s">
        <v>1013</v>
      </c>
      <c r="BR79" s="64" t="s">
        <v>230</v>
      </c>
      <c r="BS79" s="64" t="s">
        <v>1014</v>
      </c>
      <c r="BT79" s="64" t="s">
        <v>1014</v>
      </c>
      <c r="BU79" s="64" t="s">
        <v>1014</v>
      </c>
      <c r="BV79" s="64" t="s">
        <v>1014</v>
      </c>
      <c r="BW79" s="64" t="s">
        <v>53</v>
      </c>
      <c r="BY79" s="64" t="s">
        <v>53</v>
      </c>
      <c r="CB79" s="64" t="s">
        <v>98</v>
      </c>
      <c r="CC79" s="64" t="s">
        <v>728</v>
      </c>
      <c r="CD79" s="64" t="s">
        <v>728</v>
      </c>
      <c r="CK79" s="64" t="s">
        <v>54</v>
      </c>
      <c r="CL79" s="64" t="s">
        <v>48</v>
      </c>
      <c r="CM79" s="64" t="s">
        <v>56</v>
      </c>
      <c r="CN79" s="64" t="s">
        <v>57</v>
      </c>
      <c r="CP79" s="64" t="s">
        <v>43</v>
      </c>
      <c r="HT79" s="65"/>
      <c r="HU79" s="65"/>
      <c r="HV79" s="65"/>
      <c r="HW79" s="65"/>
      <c r="HX79" s="65"/>
      <c r="HY79" s="65"/>
      <c r="HZ79" s="65"/>
      <c r="IA79" s="65"/>
      <c r="IB79" s="65"/>
      <c r="IC79" s="65"/>
      <c r="ID79" s="65"/>
      <c r="IE79" s="65"/>
      <c r="IF79" s="65"/>
      <c r="IG79" s="65"/>
      <c r="IH79" s="65"/>
    </row>
    <row r="80" spans="1:242" s="64" customFormat="1" ht="273.60000000000002" x14ac:dyDescent="0.3">
      <c r="A80" s="64" t="s">
        <v>1498</v>
      </c>
      <c r="B80" s="64" t="s">
        <v>1533</v>
      </c>
      <c r="C80" s="64" t="s">
        <v>1265</v>
      </c>
      <c r="D80" s="64" t="s">
        <v>1047</v>
      </c>
      <c r="E80" s="64" t="str">
        <f t="shared" si="8"/>
        <v>Guillaume Sibille 
guillaume.sibille@socotec.com</v>
      </c>
      <c r="F80" s="64" t="s">
        <v>533</v>
      </c>
      <c r="G80" s="64" t="s">
        <v>1048</v>
      </c>
      <c r="H80" s="64" t="s">
        <v>1049</v>
      </c>
      <c r="I80" s="82" t="str">
        <f>J80&amp;CHAR(10)&amp;K80&amp;CHAR(10)&amp;L80&amp;" "&amp;M80&amp;CHAR(10)&amp;Adherents_RIPA[[#This Row],[Téléphone (standard)]]</f>
        <v>8 r Jules Méline
Immeuble Terranova
51430 Bezannes
09-73-06-02-62</v>
      </c>
      <c r="J80" s="64" t="s">
        <v>1050</v>
      </c>
      <c r="K80" s="64" t="s">
        <v>1051</v>
      </c>
      <c r="L80" s="64" t="s">
        <v>1052</v>
      </c>
      <c r="M80" s="64" t="s">
        <v>1053</v>
      </c>
      <c r="N80" s="64" t="s">
        <v>1013</v>
      </c>
      <c r="O80" s="64" t="str">
        <f t="shared" si="9"/>
        <v>Nicolas Fourage 
09.73.06.02.62
09.73.06.02.62
nicolas.fourage@socotec.com</v>
      </c>
      <c r="P80" s="64" t="s">
        <v>68</v>
      </c>
      <c r="Q80" s="94" t="s">
        <v>1006</v>
      </c>
      <c r="R80" s="94" t="s">
        <v>1007</v>
      </c>
      <c r="S80" s="93" t="s">
        <v>1007</v>
      </c>
      <c r="T80" s="64" t="s">
        <v>1008</v>
      </c>
      <c r="U80" s="64" t="str">
        <f t="shared" si="5"/>
        <v>Pascal Bertaud 
09.73.06.02.62
09.73.06.02.62
pascal.bertaud@socotec.com</v>
      </c>
      <c r="V80" s="64" t="s">
        <v>1009</v>
      </c>
      <c r="W80" s="64" t="s">
        <v>1010</v>
      </c>
      <c r="X80" s="64" t="s">
        <v>1007</v>
      </c>
      <c r="Y80" s="94" t="s">
        <v>1007</v>
      </c>
      <c r="Z80" s="94" t="s">
        <v>1011</v>
      </c>
      <c r="AA80" s="64" t="s">
        <v>1417</v>
      </c>
      <c r="AB80" s="64" t="s">
        <v>1054</v>
      </c>
      <c r="AD80" s="93"/>
      <c r="AE80" s="64" t="s">
        <v>58</v>
      </c>
      <c r="AF80" s="94" t="s">
        <v>43</v>
      </c>
      <c r="AG80" s="93" t="s">
        <v>279</v>
      </c>
      <c r="AH80" s="64" t="s">
        <v>46</v>
      </c>
      <c r="AI80" s="92" t="s">
        <v>440</v>
      </c>
      <c r="AJ80" s="93"/>
      <c r="AL80" s="64" t="s">
        <v>1012</v>
      </c>
      <c r="AR80" s="64" t="s">
        <v>48</v>
      </c>
      <c r="BE80" s="64" t="s">
        <v>47</v>
      </c>
      <c r="BF80" s="64" t="str">
        <f t="shared" si="10"/>
        <v>Tous les départements métropolitains</v>
      </c>
      <c r="BG80" s="64" t="s">
        <v>1476</v>
      </c>
      <c r="BH80" s="64" t="s">
        <v>48</v>
      </c>
      <c r="BK80" s="64" t="s">
        <v>43</v>
      </c>
      <c r="BL80" s="64" t="s">
        <v>247</v>
      </c>
      <c r="BM80" s="64" t="s">
        <v>496</v>
      </c>
      <c r="BP80" s="64" t="s">
        <v>1013</v>
      </c>
      <c r="BR80" s="64" t="s">
        <v>230</v>
      </c>
      <c r="BS80" s="64" t="s">
        <v>1014</v>
      </c>
      <c r="BT80" s="64" t="s">
        <v>1014</v>
      </c>
      <c r="BU80" s="64" t="s">
        <v>1014</v>
      </c>
      <c r="BV80" s="64" t="s">
        <v>1014</v>
      </c>
      <c r="BW80" s="64" t="s">
        <v>53</v>
      </c>
      <c r="BY80" s="64" t="s">
        <v>53</v>
      </c>
      <c r="CB80" s="64" t="s">
        <v>98</v>
      </c>
      <c r="CC80" s="64" t="s">
        <v>728</v>
      </c>
      <c r="CD80" s="64" t="s">
        <v>728</v>
      </c>
      <c r="CK80" s="64" t="s">
        <v>54</v>
      </c>
      <c r="CL80" s="64" t="s">
        <v>48</v>
      </c>
      <c r="CM80" s="64" t="s">
        <v>56</v>
      </c>
      <c r="CN80" s="64" t="s">
        <v>57</v>
      </c>
      <c r="CP80" s="64" t="s">
        <v>43</v>
      </c>
      <c r="HT80" s="65"/>
      <c r="HU80" s="65"/>
      <c r="HV80" s="65"/>
      <c r="HW80" s="65"/>
      <c r="HX80" s="65"/>
      <c r="HY80" s="65"/>
      <c r="HZ80" s="65"/>
      <c r="IA80" s="65"/>
      <c r="IB80" s="65"/>
      <c r="IC80" s="65"/>
      <c r="ID80" s="65"/>
      <c r="IE80" s="65"/>
      <c r="IF80" s="65"/>
      <c r="IG80" s="65"/>
      <c r="IH80" s="65"/>
    </row>
    <row r="81" spans="1:242" s="64" customFormat="1" ht="273.60000000000002" x14ac:dyDescent="0.3">
      <c r="A81" s="64" t="s">
        <v>1498</v>
      </c>
      <c r="B81" s="64" t="s">
        <v>1567</v>
      </c>
      <c r="C81" s="64" t="s">
        <v>1410</v>
      </c>
      <c r="D81" s="64" t="s">
        <v>1055</v>
      </c>
      <c r="E81" s="64" t="str">
        <f t="shared" si="8"/>
        <v>Jean-Marc Barrier 
Jean-Marc.BARRIER@socotec.com</v>
      </c>
      <c r="F81" s="64" t="s">
        <v>1056</v>
      </c>
      <c r="G81" s="64" t="s">
        <v>1057</v>
      </c>
      <c r="H81" s="64" t="s">
        <v>1058</v>
      </c>
      <c r="I81" s="82" t="str">
        <f>J81&amp;CHAR(10)&amp;K81&amp;CHAR(10)&amp;L81&amp;" "&amp;M81&amp;CHAR(10)&amp;Adherents_RIPA[[#This Row],[Téléphone (standard)]]</f>
        <v>90 AVENUE DE LA LIBERTE
94700 Maisons-Alfort
09-73-06-02-62</v>
      </c>
      <c r="J81" s="64" t="s">
        <v>1059</v>
      </c>
      <c r="L81" s="64" t="s">
        <v>1060</v>
      </c>
      <c r="M81" s="64" t="s">
        <v>1061</v>
      </c>
      <c r="N81" s="64" t="s">
        <v>1013</v>
      </c>
      <c r="O81" s="64" t="str">
        <f t="shared" si="9"/>
        <v>Nicolas Fourage 
09.73.06.02.62
09.73.06.02.62
nicolas.fourage@socotec.com</v>
      </c>
      <c r="P81" s="64" t="s">
        <v>68</v>
      </c>
      <c r="Q81" s="94" t="s">
        <v>1006</v>
      </c>
      <c r="R81" s="94" t="s">
        <v>1007</v>
      </c>
      <c r="S81" s="64" t="s">
        <v>1007</v>
      </c>
      <c r="T81" s="64" t="s">
        <v>1008</v>
      </c>
      <c r="U81" s="64" t="str">
        <f t="shared" si="5"/>
        <v>Pascal Bertaud 
09.73.06.02.62
09.73.06.02.62
pascal.bertaud@socotec.com</v>
      </c>
      <c r="V81" s="64" t="s">
        <v>1009</v>
      </c>
      <c r="W81" s="64" t="s">
        <v>1010</v>
      </c>
      <c r="X81" s="64" t="s">
        <v>1007</v>
      </c>
      <c r="Y81" s="94" t="s">
        <v>1007</v>
      </c>
      <c r="Z81" s="94" t="s">
        <v>1011</v>
      </c>
      <c r="AA81" s="64" t="s">
        <v>1414</v>
      </c>
      <c r="AB81" s="64" t="s">
        <v>93</v>
      </c>
      <c r="AE81" s="64" t="s">
        <v>58</v>
      </c>
      <c r="AF81" s="64" t="s">
        <v>43</v>
      </c>
      <c r="AG81" s="64" t="s">
        <v>279</v>
      </c>
      <c r="AH81" s="64" t="s">
        <v>46</v>
      </c>
      <c r="AI81" s="92" t="s">
        <v>1022</v>
      </c>
      <c r="AL81" s="64" t="s">
        <v>1012</v>
      </c>
      <c r="AR81" s="64" t="s">
        <v>48</v>
      </c>
      <c r="BE81" s="64" t="s">
        <v>47</v>
      </c>
      <c r="BF81" s="64" t="str">
        <f t="shared" si="10"/>
        <v>Tous les départements métropolitains</v>
      </c>
      <c r="BG81" s="64" t="s">
        <v>1476</v>
      </c>
      <c r="BH81" s="64" t="s">
        <v>48</v>
      </c>
      <c r="BK81" s="64" t="s">
        <v>43</v>
      </c>
      <c r="BL81" s="64" t="s">
        <v>247</v>
      </c>
      <c r="BM81" s="64" t="s">
        <v>496</v>
      </c>
      <c r="BP81" s="64" t="s">
        <v>1013</v>
      </c>
      <c r="BR81" s="64" t="s">
        <v>230</v>
      </c>
      <c r="BS81" s="64" t="s">
        <v>1014</v>
      </c>
      <c r="BT81" s="64" t="s">
        <v>1014</v>
      </c>
      <c r="BU81" s="64" t="s">
        <v>1014</v>
      </c>
      <c r="BV81" s="64" t="s">
        <v>1014</v>
      </c>
      <c r="BW81" s="64" t="s">
        <v>53</v>
      </c>
      <c r="BY81" s="64" t="s">
        <v>53</v>
      </c>
      <c r="CB81" s="64" t="s">
        <v>98</v>
      </c>
      <c r="CC81" s="64" t="s">
        <v>728</v>
      </c>
      <c r="CD81" s="64" t="s">
        <v>728</v>
      </c>
      <c r="CK81" s="64" t="s">
        <v>54</v>
      </c>
      <c r="CL81" s="64" t="s">
        <v>48</v>
      </c>
      <c r="CM81" s="64" t="s">
        <v>56</v>
      </c>
      <c r="CN81" s="64" t="s">
        <v>57</v>
      </c>
      <c r="CP81" s="64" t="s">
        <v>43</v>
      </c>
      <c r="HT81" s="65"/>
      <c r="HU81" s="65"/>
      <c r="HV81" s="65"/>
      <c r="HW81" s="65"/>
      <c r="HX81" s="65"/>
      <c r="HY81" s="65"/>
      <c r="HZ81" s="65"/>
      <c r="IA81" s="65"/>
      <c r="IB81" s="65"/>
      <c r="IC81" s="65"/>
      <c r="ID81" s="65"/>
      <c r="IE81" s="65"/>
      <c r="IF81" s="65"/>
      <c r="IG81" s="65"/>
      <c r="IH81" s="65"/>
    </row>
    <row r="82" spans="1:242" s="64" customFormat="1" ht="273.60000000000002" x14ac:dyDescent="0.3">
      <c r="A82" s="64" t="s">
        <v>1498</v>
      </c>
      <c r="B82" s="64" t="s">
        <v>1533</v>
      </c>
      <c r="C82" s="64" t="s">
        <v>1265</v>
      </c>
      <c r="D82" s="64" t="s">
        <v>1062</v>
      </c>
      <c r="E82" s="64" t="str">
        <f t="shared" si="8"/>
        <v>Guillaume Sibille 
guillaume.sibille@socotec.com</v>
      </c>
      <c r="F82" s="64" t="s">
        <v>533</v>
      </c>
      <c r="G82" s="64" t="s">
        <v>1048</v>
      </c>
      <c r="H82" s="64" t="s">
        <v>1049</v>
      </c>
      <c r="I82" s="82" t="str">
        <f>J82&amp;CHAR(10)&amp;K82&amp;CHAR(10)&amp;L82&amp;" "&amp;M82&amp;CHAR(10)&amp;Adherents_RIPA[[#This Row],[Téléphone (standard)]]</f>
        <v>10 ROUTE DE THIONVILLE
Parc des Varimonts
57140 Woippy
09-73-06-02-62</v>
      </c>
      <c r="J82" s="64" t="s">
        <v>1063</v>
      </c>
      <c r="K82" s="64" t="s">
        <v>1064</v>
      </c>
      <c r="L82" s="64" t="s">
        <v>1065</v>
      </c>
      <c r="M82" s="64" t="s">
        <v>1066</v>
      </c>
      <c r="N82" s="64" t="s">
        <v>1013</v>
      </c>
      <c r="O82" s="64" t="str">
        <f t="shared" si="9"/>
        <v>Nicolas Fourage 
09.73.06.02.62
09.73.06.02.62
nicolas.fourage@socotec.com</v>
      </c>
      <c r="P82" s="64" t="s">
        <v>68</v>
      </c>
      <c r="Q82" s="94" t="s">
        <v>1006</v>
      </c>
      <c r="R82" s="94" t="s">
        <v>1007</v>
      </c>
      <c r="S82" s="93" t="s">
        <v>1007</v>
      </c>
      <c r="T82" s="64" t="s">
        <v>1008</v>
      </c>
      <c r="U82" s="64" t="str">
        <f t="shared" si="5"/>
        <v>Pascal Bertaud 
09.73.06.02.62
09.73.06.02.62
pascal.bertaud@socotec.com</v>
      </c>
      <c r="V82" s="64" t="s">
        <v>1009</v>
      </c>
      <c r="W82" s="64" t="s">
        <v>1010</v>
      </c>
      <c r="X82" s="64" t="s">
        <v>1007</v>
      </c>
      <c r="Y82" s="94" t="s">
        <v>1007</v>
      </c>
      <c r="Z82" s="94" t="s">
        <v>1011</v>
      </c>
      <c r="AA82" s="64" t="s">
        <v>1417</v>
      </c>
      <c r="AB82" s="64" t="s">
        <v>93</v>
      </c>
      <c r="AD82" s="93"/>
      <c r="AE82" s="64" t="s">
        <v>58</v>
      </c>
      <c r="AF82" s="94" t="s">
        <v>43</v>
      </c>
      <c r="AG82" s="93" t="s">
        <v>279</v>
      </c>
      <c r="AH82" s="64" t="s">
        <v>46</v>
      </c>
      <c r="AI82" s="92" t="s">
        <v>1022</v>
      </c>
      <c r="AJ82" s="93"/>
      <c r="AL82" s="64" t="s">
        <v>1012</v>
      </c>
      <c r="AR82" s="64" t="s">
        <v>48</v>
      </c>
      <c r="BE82" s="64" t="s">
        <v>47</v>
      </c>
      <c r="BF82" s="64" t="str">
        <f t="shared" si="10"/>
        <v>Tous les départements métropolitains</v>
      </c>
      <c r="BG82" s="64" t="s">
        <v>1476</v>
      </c>
      <c r="BH82" s="64" t="s">
        <v>48</v>
      </c>
      <c r="BK82" s="64" t="s">
        <v>43</v>
      </c>
      <c r="BL82" s="64" t="s">
        <v>247</v>
      </c>
      <c r="BM82" s="64" t="s">
        <v>496</v>
      </c>
      <c r="BP82" s="64" t="s">
        <v>1013</v>
      </c>
      <c r="BR82" s="64" t="s">
        <v>230</v>
      </c>
      <c r="BS82" s="64" t="s">
        <v>1014</v>
      </c>
      <c r="BT82" s="64" t="s">
        <v>1014</v>
      </c>
      <c r="BU82" s="64" t="s">
        <v>1014</v>
      </c>
      <c r="BV82" s="64" t="s">
        <v>1014</v>
      </c>
      <c r="BW82" s="64" t="s">
        <v>53</v>
      </c>
      <c r="BY82" s="64" t="s">
        <v>53</v>
      </c>
      <c r="CB82" s="64" t="s">
        <v>98</v>
      </c>
      <c r="CC82" s="64" t="s">
        <v>728</v>
      </c>
      <c r="CD82" s="64" t="s">
        <v>728</v>
      </c>
      <c r="CK82" s="64" t="s">
        <v>54</v>
      </c>
      <c r="CL82" s="64" t="s">
        <v>48</v>
      </c>
      <c r="CM82" s="64" t="s">
        <v>56</v>
      </c>
      <c r="CN82" s="64" t="s">
        <v>57</v>
      </c>
      <c r="CP82" s="64" t="s">
        <v>43</v>
      </c>
      <c r="HT82" s="65"/>
      <c r="HU82" s="65"/>
      <c r="HV82" s="65"/>
      <c r="HW82" s="65"/>
      <c r="HX82" s="65"/>
      <c r="HY82" s="65"/>
      <c r="HZ82" s="65"/>
      <c r="IA82" s="65"/>
      <c r="IB82" s="65"/>
      <c r="IC82" s="65"/>
      <c r="ID82" s="65"/>
      <c r="IE82" s="65"/>
      <c r="IF82" s="65"/>
      <c r="IG82" s="65"/>
      <c r="IH82" s="65"/>
    </row>
    <row r="83" spans="1:242" s="64" customFormat="1" ht="273.60000000000002" x14ac:dyDescent="0.3">
      <c r="A83" s="64" t="s">
        <v>1498</v>
      </c>
      <c r="B83" s="64" t="s">
        <v>1567</v>
      </c>
      <c r="C83" s="64" t="s">
        <v>1410</v>
      </c>
      <c r="D83" s="64" t="s">
        <v>1067</v>
      </c>
      <c r="E83" s="64" t="str">
        <f t="shared" si="8"/>
        <v>Mathieu Payen 
Mathieu.PAYEN@socotec.com</v>
      </c>
      <c r="F83" s="64" t="s">
        <v>1068</v>
      </c>
      <c r="G83" s="64" t="s">
        <v>1069</v>
      </c>
      <c r="H83" s="64" t="s">
        <v>1070</v>
      </c>
      <c r="I83" s="82" t="str">
        <f>J83&amp;CHAR(10)&amp;K83&amp;CHAR(10)&amp;L83&amp;" "&amp;M83&amp;CHAR(10)&amp;Adherents_RIPA[[#This Row],[Téléphone (standard)]]</f>
        <v>AVENUE LOUIS PHILIBERT
13100 Aix-en-Provence
09-73-06-02-62</v>
      </c>
      <c r="J83" s="64" t="s">
        <v>1071</v>
      </c>
      <c r="L83" s="64" t="s">
        <v>553</v>
      </c>
      <c r="M83" s="64" t="s">
        <v>402</v>
      </c>
      <c r="N83" s="64" t="s">
        <v>1013</v>
      </c>
      <c r="O83" s="64" t="str">
        <f t="shared" si="9"/>
        <v>Nicolas Fourage 
09.73.06.02.62
09.73.06.02.62
nicolas.fourage@socotec.com</v>
      </c>
      <c r="P83" s="64" t="s">
        <v>68</v>
      </c>
      <c r="Q83" s="94" t="s">
        <v>1006</v>
      </c>
      <c r="R83" s="94" t="s">
        <v>1007</v>
      </c>
      <c r="S83" s="64" t="s">
        <v>1007</v>
      </c>
      <c r="T83" s="64" t="s">
        <v>1008</v>
      </c>
      <c r="U83" s="64" t="str">
        <f t="shared" si="5"/>
        <v>Pascal Bertaud 
09.73.06.02.62
09.73.06.02.62
pascal.bertaud@socotec.com</v>
      </c>
      <c r="V83" s="64" t="s">
        <v>1009</v>
      </c>
      <c r="W83" s="64" t="s">
        <v>1010</v>
      </c>
      <c r="X83" s="64" t="s">
        <v>1007</v>
      </c>
      <c r="Y83" s="94" t="s">
        <v>1007</v>
      </c>
      <c r="Z83" s="94" t="s">
        <v>1011</v>
      </c>
      <c r="AA83" s="64" t="s">
        <v>1414</v>
      </c>
      <c r="AB83" s="64" t="s">
        <v>93</v>
      </c>
      <c r="AE83" s="64" t="s">
        <v>58</v>
      </c>
      <c r="AF83" s="64" t="s">
        <v>43</v>
      </c>
      <c r="AG83" s="64" t="s">
        <v>279</v>
      </c>
      <c r="AH83" s="64" t="s">
        <v>46</v>
      </c>
      <c r="AI83" s="92" t="s">
        <v>1022</v>
      </c>
      <c r="AL83" s="64" t="s">
        <v>1012</v>
      </c>
      <c r="AR83" s="64" t="s">
        <v>48</v>
      </c>
      <c r="BE83" s="64" t="s">
        <v>47</v>
      </c>
      <c r="BF83" s="64" t="str">
        <f t="shared" si="10"/>
        <v>Tous les départements métropolitains</v>
      </c>
      <c r="BG83" s="64" t="s">
        <v>1476</v>
      </c>
      <c r="BH83" s="64" t="s">
        <v>48</v>
      </c>
      <c r="BK83" s="64" t="s">
        <v>43</v>
      </c>
      <c r="BL83" s="64" t="s">
        <v>247</v>
      </c>
      <c r="BM83" s="64" t="s">
        <v>496</v>
      </c>
      <c r="BP83" s="64" t="s">
        <v>1013</v>
      </c>
      <c r="BR83" s="64" t="s">
        <v>230</v>
      </c>
      <c r="BS83" s="64" t="s">
        <v>1014</v>
      </c>
      <c r="BT83" s="64" t="s">
        <v>1014</v>
      </c>
      <c r="BU83" s="64" t="s">
        <v>1014</v>
      </c>
      <c r="BV83" s="64" t="s">
        <v>1014</v>
      </c>
      <c r="BW83" s="64" t="s">
        <v>53</v>
      </c>
      <c r="BY83" s="64" t="s">
        <v>53</v>
      </c>
      <c r="CB83" s="64" t="s">
        <v>98</v>
      </c>
      <c r="CC83" s="64" t="s">
        <v>728</v>
      </c>
      <c r="CD83" s="64" t="s">
        <v>728</v>
      </c>
      <c r="CK83" s="64" t="s">
        <v>54</v>
      </c>
      <c r="CL83" s="64" t="s">
        <v>48</v>
      </c>
      <c r="CM83" s="64" t="s">
        <v>56</v>
      </c>
      <c r="CN83" s="64" t="s">
        <v>57</v>
      </c>
      <c r="CP83" s="64" t="s">
        <v>43</v>
      </c>
      <c r="HT83" s="65"/>
      <c r="HU83" s="65"/>
      <c r="HV83" s="65"/>
      <c r="HW83" s="65"/>
      <c r="HX83" s="65"/>
      <c r="HY83" s="65"/>
      <c r="HZ83" s="65"/>
      <c r="IA83" s="65"/>
      <c r="IB83" s="65"/>
      <c r="IC83" s="65"/>
      <c r="ID83" s="65"/>
      <c r="IE83" s="65"/>
      <c r="IF83" s="65"/>
      <c r="IG83" s="65"/>
      <c r="IH83" s="65"/>
    </row>
    <row r="84" spans="1:242" s="64" customFormat="1" ht="273.60000000000002" x14ac:dyDescent="0.3">
      <c r="A84" s="64" t="s">
        <v>1498</v>
      </c>
      <c r="B84" s="64" t="s">
        <v>1567</v>
      </c>
      <c r="C84" s="64" t="s">
        <v>1410</v>
      </c>
      <c r="D84" s="64" t="s">
        <v>1072</v>
      </c>
      <c r="E84" s="64" t="str">
        <f t="shared" si="8"/>
        <v>Damien Dumortier 
Damien.DUMORTIER@socotec.com</v>
      </c>
      <c r="F84" s="64" t="s">
        <v>1073</v>
      </c>
      <c r="G84" s="64" t="s">
        <v>1074</v>
      </c>
      <c r="H84" s="64" t="s">
        <v>1075</v>
      </c>
      <c r="I84" s="82" t="str">
        <f>J84&amp;CHAR(10)&amp;K84&amp;CHAR(10)&amp;L84&amp;" "&amp;M84&amp;CHAR(10)&amp;Adherents_RIPA[[#This Row],[Téléphone (standard)]]</f>
        <v>4 6 RUE DES ORMES
59810 Lesquin
09-73-06-02-62</v>
      </c>
      <c r="J84" s="64" t="s">
        <v>1076</v>
      </c>
      <c r="L84" s="64" t="s">
        <v>1077</v>
      </c>
      <c r="M84" s="64" t="s">
        <v>1078</v>
      </c>
      <c r="N84" s="64" t="s">
        <v>1013</v>
      </c>
      <c r="O84" s="64" t="str">
        <f t="shared" si="9"/>
        <v>Nicolas Fourage 
09.73.06.02.62
09.73.06.02.62
nicolas.fourage@socotec.com</v>
      </c>
      <c r="P84" s="64" t="s">
        <v>68</v>
      </c>
      <c r="Q84" s="94" t="s">
        <v>1006</v>
      </c>
      <c r="R84" s="94" t="s">
        <v>1007</v>
      </c>
      <c r="S84" s="93" t="s">
        <v>1007</v>
      </c>
      <c r="T84" s="64" t="s">
        <v>1008</v>
      </c>
      <c r="U84" s="64" t="str">
        <f t="shared" si="5"/>
        <v>Pascal Bertaud 
09.73.06.02.62
09.73.06.02.62
pascal.bertaud@socotec.com</v>
      </c>
      <c r="V84" s="64" t="s">
        <v>1009</v>
      </c>
      <c r="W84" s="64" t="s">
        <v>1010</v>
      </c>
      <c r="X84" s="64" t="s">
        <v>1007</v>
      </c>
      <c r="Y84" s="94" t="s">
        <v>1007</v>
      </c>
      <c r="Z84" s="94" t="s">
        <v>1011</v>
      </c>
      <c r="AA84" s="64" t="s">
        <v>1414</v>
      </c>
      <c r="AB84" s="64" t="s">
        <v>93</v>
      </c>
      <c r="AD84" s="93"/>
      <c r="AE84" s="64" t="s">
        <v>58</v>
      </c>
      <c r="AF84" s="94" t="s">
        <v>43</v>
      </c>
      <c r="AG84" s="93" t="s">
        <v>279</v>
      </c>
      <c r="AH84" s="64" t="s">
        <v>46</v>
      </c>
      <c r="AI84" s="92" t="s">
        <v>1022</v>
      </c>
      <c r="AJ84" s="93"/>
      <c r="AL84" s="64" t="s">
        <v>1012</v>
      </c>
      <c r="AR84" s="64" t="s">
        <v>48</v>
      </c>
      <c r="BE84" s="64" t="s">
        <v>47</v>
      </c>
      <c r="BF84" s="64" t="str">
        <f t="shared" si="10"/>
        <v>Tous les départements métropolitains</v>
      </c>
      <c r="BG84" s="64" t="s">
        <v>1476</v>
      </c>
      <c r="BH84" s="64" t="s">
        <v>48</v>
      </c>
      <c r="BK84" s="64" t="s">
        <v>43</v>
      </c>
      <c r="BL84" s="64" t="s">
        <v>247</v>
      </c>
      <c r="BM84" s="64" t="s">
        <v>496</v>
      </c>
      <c r="BP84" s="64" t="s">
        <v>1013</v>
      </c>
      <c r="BR84" s="64" t="s">
        <v>230</v>
      </c>
      <c r="BS84" s="64" t="s">
        <v>1014</v>
      </c>
      <c r="BT84" s="64" t="s">
        <v>1014</v>
      </c>
      <c r="BU84" s="64" t="s">
        <v>1014</v>
      </c>
      <c r="BV84" s="64" t="s">
        <v>1014</v>
      </c>
      <c r="BW84" s="64" t="s">
        <v>53</v>
      </c>
      <c r="BY84" s="64" t="s">
        <v>53</v>
      </c>
      <c r="CB84" s="64" t="s">
        <v>98</v>
      </c>
      <c r="CC84" s="64" t="s">
        <v>728</v>
      </c>
      <c r="CD84" s="64" t="s">
        <v>728</v>
      </c>
      <c r="CK84" s="64" t="s">
        <v>54</v>
      </c>
      <c r="CL84" s="64" t="s">
        <v>48</v>
      </c>
      <c r="CM84" s="64" t="s">
        <v>56</v>
      </c>
      <c r="CN84" s="64" t="s">
        <v>57</v>
      </c>
      <c r="CP84" s="64" t="s">
        <v>43</v>
      </c>
      <c r="HT84" s="65"/>
      <c r="HU84" s="65"/>
      <c r="HV84" s="65"/>
      <c r="HW84" s="65"/>
      <c r="HX84" s="65"/>
      <c r="HY84" s="65"/>
      <c r="HZ84" s="65"/>
      <c r="IA84" s="65"/>
      <c r="IB84" s="65"/>
      <c r="IC84" s="65"/>
      <c r="ID84" s="65"/>
      <c r="IE84" s="65"/>
      <c r="IF84" s="65"/>
      <c r="IG84" s="65"/>
      <c r="IH84" s="65"/>
    </row>
    <row r="85" spans="1:242" s="64" customFormat="1" ht="273.60000000000002" x14ac:dyDescent="0.3">
      <c r="A85" s="64" t="s">
        <v>1498</v>
      </c>
      <c r="B85" s="64" t="s">
        <v>1567</v>
      </c>
      <c r="C85" s="64" t="s">
        <v>1410</v>
      </c>
      <c r="D85" s="64" t="s">
        <v>1079</v>
      </c>
      <c r="E85" s="64" t="str">
        <f t="shared" si="8"/>
        <v>Marie Aubourg 
marie.aubourg@socotec.com</v>
      </c>
      <c r="F85" s="64" t="s">
        <v>455</v>
      </c>
      <c r="G85" s="64" t="s">
        <v>1080</v>
      </c>
      <c r="H85" s="64" t="s">
        <v>1081</v>
      </c>
      <c r="I85" s="82" t="str">
        <f>J85&amp;CHAR(10)&amp;K85&amp;CHAR(10)&amp;L85&amp;" "&amp;M85&amp;CHAR(10)&amp;Adherents_RIPA[[#This Row],[Téléphone (standard)]]</f>
        <v>97 RUE FRANCOIS JACOB
76230 Isneauville
09-73-06-02-62</v>
      </c>
      <c r="J85" s="64" t="s">
        <v>1082</v>
      </c>
      <c r="L85" s="64" t="s">
        <v>339</v>
      </c>
      <c r="M85" s="64" t="s">
        <v>1083</v>
      </c>
      <c r="N85" s="64" t="s">
        <v>1013</v>
      </c>
      <c r="O85" s="64" t="str">
        <f t="shared" si="9"/>
        <v>Nicolas Fourage 
09.73.06.02.62
09.73.06.02.62
nicolas.fourage@socotec.com</v>
      </c>
      <c r="P85" s="64" t="s">
        <v>68</v>
      </c>
      <c r="Q85" s="94" t="s">
        <v>1006</v>
      </c>
      <c r="R85" s="94" t="s">
        <v>1007</v>
      </c>
      <c r="S85" s="64" t="s">
        <v>1007</v>
      </c>
      <c r="T85" s="64" t="s">
        <v>1008</v>
      </c>
      <c r="U85" s="64" t="str">
        <f t="shared" si="5"/>
        <v>Pascal Bertaud 
09.73.06.02.62
09.73.06.02.62
pascal.bertaud@socotec.com</v>
      </c>
      <c r="V85" s="64" t="s">
        <v>1009</v>
      </c>
      <c r="W85" s="64" t="s">
        <v>1010</v>
      </c>
      <c r="X85" s="64" t="s">
        <v>1007</v>
      </c>
      <c r="Y85" s="94" t="s">
        <v>1007</v>
      </c>
      <c r="Z85" s="94" t="s">
        <v>1011</v>
      </c>
      <c r="AA85" s="64" t="s">
        <v>1414</v>
      </c>
      <c r="AB85" s="64" t="s">
        <v>93</v>
      </c>
      <c r="AE85" s="64" t="s">
        <v>58</v>
      </c>
      <c r="AF85" s="64" t="s">
        <v>43</v>
      </c>
      <c r="AG85" s="64" t="s">
        <v>279</v>
      </c>
      <c r="AH85" s="64" t="s">
        <v>46</v>
      </c>
      <c r="AI85" s="92" t="s">
        <v>440</v>
      </c>
      <c r="AL85" s="64" t="s">
        <v>1012</v>
      </c>
      <c r="AR85" s="64" t="s">
        <v>48</v>
      </c>
      <c r="BE85" s="64" t="s">
        <v>47</v>
      </c>
      <c r="BF85" s="64" t="str">
        <f t="shared" si="10"/>
        <v>Tous les départements métropolitains</v>
      </c>
      <c r="BG85" s="64" t="s">
        <v>1476</v>
      </c>
      <c r="BH85" s="64" t="s">
        <v>48</v>
      </c>
      <c r="BK85" s="64" t="s">
        <v>43</v>
      </c>
      <c r="BL85" s="64" t="s">
        <v>247</v>
      </c>
      <c r="BM85" s="64" t="s">
        <v>496</v>
      </c>
      <c r="BP85" s="64" t="s">
        <v>1013</v>
      </c>
      <c r="BR85" s="64" t="s">
        <v>230</v>
      </c>
      <c r="BS85" s="64" t="s">
        <v>1014</v>
      </c>
      <c r="BT85" s="64" t="s">
        <v>1014</v>
      </c>
      <c r="BU85" s="64" t="s">
        <v>1014</v>
      </c>
      <c r="BV85" s="64" t="s">
        <v>1014</v>
      </c>
      <c r="BW85" s="64" t="s">
        <v>53</v>
      </c>
      <c r="BY85" s="64" t="s">
        <v>53</v>
      </c>
      <c r="CB85" s="64" t="s">
        <v>98</v>
      </c>
      <c r="CC85" s="64" t="s">
        <v>728</v>
      </c>
      <c r="CD85" s="64" t="s">
        <v>728</v>
      </c>
      <c r="CK85" s="64" t="s">
        <v>54</v>
      </c>
      <c r="CL85" s="64" t="s">
        <v>48</v>
      </c>
      <c r="CM85" s="64" t="s">
        <v>56</v>
      </c>
      <c r="CN85" s="64" t="s">
        <v>57</v>
      </c>
      <c r="CP85" s="64" t="s">
        <v>43</v>
      </c>
      <c r="HT85" s="65"/>
      <c r="HU85" s="65"/>
      <c r="HV85" s="65"/>
      <c r="HW85" s="65"/>
      <c r="HX85" s="65"/>
      <c r="HY85" s="65"/>
      <c r="HZ85" s="65"/>
      <c r="IA85" s="65"/>
      <c r="IB85" s="65"/>
      <c r="IC85" s="65"/>
      <c r="ID85" s="65"/>
      <c r="IE85" s="65"/>
      <c r="IF85" s="65"/>
      <c r="IG85" s="65"/>
      <c r="IH85" s="65"/>
    </row>
    <row r="86" spans="1:242" s="64" customFormat="1" ht="273.60000000000002" x14ac:dyDescent="0.3">
      <c r="A86" s="64" t="s">
        <v>1498</v>
      </c>
      <c r="B86" s="64" t="s">
        <v>1567</v>
      </c>
      <c r="C86" s="64" t="s">
        <v>1410</v>
      </c>
      <c r="D86" s="64" t="s">
        <v>1084</v>
      </c>
      <c r="E86" s="64" t="str">
        <f t="shared" si="8"/>
        <v>Rémy Sarda 
Remy.SARDA@socotec.com</v>
      </c>
      <c r="F86" s="64" t="s">
        <v>1085</v>
      </c>
      <c r="G86" s="64" t="s">
        <v>1086</v>
      </c>
      <c r="H86" s="64" t="s">
        <v>1087</v>
      </c>
      <c r="I86" s="82" t="str">
        <f>J86&amp;CHAR(10)&amp;K86&amp;CHAR(10)&amp;L86&amp;" "&amp;M86&amp;CHAR(10)&amp;Adherents_RIPA[[#This Row],[Téléphone (standard)]]</f>
        <v>3 IMPASSE HENRI LE CHATELIER
Domaine du Millenium
33700 Mérignac
09-73-06-02-62</v>
      </c>
      <c r="J86" s="64" t="s">
        <v>1088</v>
      </c>
      <c r="K86" s="64" t="s">
        <v>1089</v>
      </c>
      <c r="L86" s="64" t="s">
        <v>1090</v>
      </c>
      <c r="M86" s="64" t="s">
        <v>1091</v>
      </c>
      <c r="N86" s="64" t="s">
        <v>1013</v>
      </c>
      <c r="O86" s="64" t="str">
        <f t="shared" si="9"/>
        <v>Nicolas Fourage 
09.73.06.02.62
09.73.06.02.62
nicolas.fourage@socotec.com</v>
      </c>
      <c r="P86" s="64" t="s">
        <v>68</v>
      </c>
      <c r="Q86" s="94" t="s">
        <v>1006</v>
      </c>
      <c r="R86" s="94" t="s">
        <v>1007</v>
      </c>
      <c r="S86" s="93" t="s">
        <v>1007</v>
      </c>
      <c r="T86" s="64" t="s">
        <v>1008</v>
      </c>
      <c r="U86" s="64" t="str">
        <f t="shared" si="5"/>
        <v>Pascal Bertaud 
09.73.06.02.62
09.73.06.02.62
pascal.bertaud@socotec.com</v>
      </c>
      <c r="V86" s="64" t="s">
        <v>1009</v>
      </c>
      <c r="W86" s="64" t="s">
        <v>1010</v>
      </c>
      <c r="X86" s="64" t="s">
        <v>1007</v>
      </c>
      <c r="Y86" s="94" t="s">
        <v>1007</v>
      </c>
      <c r="Z86" s="94" t="s">
        <v>1011</v>
      </c>
      <c r="AA86" s="64" t="s">
        <v>1414</v>
      </c>
      <c r="AB86" s="64" t="s">
        <v>93</v>
      </c>
      <c r="AD86" s="93"/>
      <c r="AE86" s="64" t="s">
        <v>58</v>
      </c>
      <c r="AF86" s="94" t="s">
        <v>43</v>
      </c>
      <c r="AG86" s="93" t="s">
        <v>279</v>
      </c>
      <c r="AH86" s="64" t="s">
        <v>46</v>
      </c>
      <c r="AI86" s="92" t="s">
        <v>1022</v>
      </c>
      <c r="AJ86" s="93"/>
      <c r="AL86" s="64" t="s">
        <v>1012</v>
      </c>
      <c r="AR86" s="64" t="s">
        <v>48</v>
      </c>
      <c r="BE86" s="64" t="s">
        <v>47</v>
      </c>
      <c r="BF86" s="64" t="str">
        <f t="shared" si="10"/>
        <v>Tous les départements métropolitains</v>
      </c>
      <c r="BG86" s="64" t="s">
        <v>1476</v>
      </c>
      <c r="BH86" s="64" t="s">
        <v>48</v>
      </c>
      <c r="BK86" s="64" t="s">
        <v>43</v>
      </c>
      <c r="BL86" s="64" t="s">
        <v>247</v>
      </c>
      <c r="BM86" s="64" t="s">
        <v>496</v>
      </c>
      <c r="BP86" s="64" t="s">
        <v>1013</v>
      </c>
      <c r="BR86" s="64" t="s">
        <v>230</v>
      </c>
      <c r="BS86" s="64" t="s">
        <v>1014</v>
      </c>
      <c r="BT86" s="64" t="s">
        <v>1014</v>
      </c>
      <c r="BU86" s="64" t="s">
        <v>1014</v>
      </c>
      <c r="BV86" s="64" t="s">
        <v>1014</v>
      </c>
      <c r="BW86" s="64" t="s">
        <v>53</v>
      </c>
      <c r="BY86" s="64" t="s">
        <v>53</v>
      </c>
      <c r="CB86" s="64" t="s">
        <v>98</v>
      </c>
      <c r="CC86" s="64" t="s">
        <v>728</v>
      </c>
      <c r="CD86" s="64" t="s">
        <v>728</v>
      </c>
      <c r="CK86" s="64" t="s">
        <v>54</v>
      </c>
      <c r="CL86" s="64" t="s">
        <v>48</v>
      </c>
      <c r="CM86" s="64" t="s">
        <v>56</v>
      </c>
      <c r="CN86" s="64" t="s">
        <v>57</v>
      </c>
      <c r="CP86" s="64" t="s">
        <v>43</v>
      </c>
      <c r="HT86" s="65"/>
      <c r="HU86" s="65"/>
      <c r="HV86" s="65"/>
      <c r="HW86" s="65"/>
      <c r="HX86" s="65"/>
      <c r="HY86" s="65"/>
      <c r="HZ86" s="65"/>
      <c r="IA86" s="65"/>
      <c r="IB86" s="65"/>
      <c r="IC86" s="65"/>
      <c r="ID86" s="65"/>
      <c r="IE86" s="65"/>
      <c r="IF86" s="65"/>
      <c r="IG86" s="65"/>
      <c r="IH86" s="65"/>
    </row>
    <row r="87" spans="1:242" s="64" customFormat="1" ht="273.60000000000002" x14ac:dyDescent="0.3">
      <c r="A87" s="64" t="s">
        <v>1498</v>
      </c>
      <c r="B87" s="64" t="s">
        <v>1567</v>
      </c>
      <c r="C87" s="64" t="s">
        <v>1410</v>
      </c>
      <c r="D87" s="64" t="s">
        <v>1092</v>
      </c>
      <c r="E87" s="64" t="str">
        <f t="shared" si="8"/>
        <v>Mathieu Payen 
Mathieu.PAYEN@socotec.com</v>
      </c>
      <c r="F87" s="64" t="s">
        <v>1068</v>
      </c>
      <c r="G87" s="64" t="s">
        <v>1069</v>
      </c>
      <c r="H87" s="64" t="s">
        <v>1070</v>
      </c>
      <c r="I87" s="82" t="str">
        <f>J87&amp;CHAR(10)&amp;K87&amp;CHAR(10)&amp;L87&amp;" "&amp;M87&amp;CHAR(10)&amp;Adherents_RIPA[[#This Row],[Téléphone (standard)]]</f>
        <v>140 AVENUE ALBERT EINSTEIN
Symphonie Nord
34000 Montpellier
09-73-06-02-62</v>
      </c>
      <c r="J87" s="64" t="s">
        <v>1093</v>
      </c>
      <c r="K87" s="64" t="s">
        <v>1094</v>
      </c>
      <c r="L87" s="64" t="s">
        <v>1095</v>
      </c>
      <c r="M87" s="64" t="s">
        <v>1096</v>
      </c>
      <c r="N87" s="64" t="s">
        <v>1013</v>
      </c>
      <c r="O87" s="64" t="str">
        <f t="shared" si="9"/>
        <v>Nicolas Fourage 
09.73.06.02.62
09.73.06.02.62
nicolas.fourage@socotec.com</v>
      </c>
      <c r="P87" s="64" t="s">
        <v>68</v>
      </c>
      <c r="Q87" s="94" t="s">
        <v>1006</v>
      </c>
      <c r="R87" s="94" t="s">
        <v>1007</v>
      </c>
      <c r="S87" s="64" t="s">
        <v>1007</v>
      </c>
      <c r="T87" s="64" t="s">
        <v>1008</v>
      </c>
      <c r="U87" s="64" t="str">
        <f t="shared" si="5"/>
        <v>Pascal Bertaud 
09.73.06.02.62
09.73.06.02.62
pascal.bertaud@socotec.com</v>
      </c>
      <c r="V87" s="64" t="s">
        <v>1009</v>
      </c>
      <c r="W87" s="64" t="s">
        <v>1010</v>
      </c>
      <c r="X87" s="64" t="s">
        <v>1007</v>
      </c>
      <c r="Y87" s="94" t="s">
        <v>1007</v>
      </c>
      <c r="Z87" s="94" t="s">
        <v>1011</v>
      </c>
      <c r="AA87" s="64" t="s">
        <v>1414</v>
      </c>
      <c r="AB87" s="64" t="s">
        <v>93</v>
      </c>
      <c r="AE87" s="64" t="s">
        <v>58</v>
      </c>
      <c r="AF87" s="64" t="s">
        <v>43</v>
      </c>
      <c r="AG87" s="64" t="s">
        <v>279</v>
      </c>
      <c r="AH87" s="64" t="s">
        <v>46</v>
      </c>
      <c r="AI87" s="92" t="s">
        <v>440</v>
      </c>
      <c r="AL87" s="64" t="s">
        <v>1012</v>
      </c>
      <c r="AR87" s="64" t="s">
        <v>48</v>
      </c>
      <c r="BE87" s="64" t="s">
        <v>47</v>
      </c>
      <c r="BF87" s="64" t="str">
        <f t="shared" si="10"/>
        <v>Tous les départements métropolitains</v>
      </c>
      <c r="BG87" s="64" t="s">
        <v>1476</v>
      </c>
      <c r="BH87" s="64" t="s">
        <v>48</v>
      </c>
      <c r="BK87" s="64" t="s">
        <v>43</v>
      </c>
      <c r="BL87" s="64" t="s">
        <v>247</v>
      </c>
      <c r="BM87" s="64" t="s">
        <v>496</v>
      </c>
      <c r="BP87" s="64" t="s">
        <v>1013</v>
      </c>
      <c r="BR87" s="64" t="s">
        <v>230</v>
      </c>
      <c r="BS87" s="64" t="s">
        <v>1014</v>
      </c>
      <c r="BT87" s="64" t="s">
        <v>1014</v>
      </c>
      <c r="BU87" s="64" t="s">
        <v>1014</v>
      </c>
      <c r="BV87" s="64" t="s">
        <v>1014</v>
      </c>
      <c r="BW87" s="64" t="s">
        <v>53</v>
      </c>
      <c r="BY87" s="64" t="s">
        <v>53</v>
      </c>
      <c r="CB87" s="64" t="s">
        <v>98</v>
      </c>
      <c r="CC87" s="64" t="s">
        <v>728</v>
      </c>
      <c r="CD87" s="64" t="s">
        <v>728</v>
      </c>
      <c r="CK87" s="64" t="s">
        <v>54</v>
      </c>
      <c r="CL87" s="64" t="s">
        <v>48</v>
      </c>
      <c r="CM87" s="64" t="s">
        <v>56</v>
      </c>
      <c r="CN87" s="64" t="s">
        <v>57</v>
      </c>
      <c r="CP87" s="64" t="s">
        <v>43</v>
      </c>
      <c r="HT87" s="65"/>
      <c r="HU87" s="65"/>
      <c r="HV87" s="65"/>
      <c r="HW87" s="65"/>
      <c r="HX87" s="65"/>
      <c r="HY87" s="65"/>
      <c r="HZ87" s="65"/>
      <c r="IA87" s="65"/>
      <c r="IB87" s="65"/>
      <c r="IC87" s="65"/>
      <c r="ID87" s="65"/>
      <c r="IE87" s="65"/>
      <c r="IF87" s="65"/>
      <c r="IG87" s="65"/>
      <c r="IH87" s="65"/>
    </row>
    <row r="88" spans="1:242" s="64" customFormat="1" ht="273.60000000000002" x14ac:dyDescent="0.3">
      <c r="A88" s="64" t="s">
        <v>1498</v>
      </c>
      <c r="B88" s="64" t="s">
        <v>1567</v>
      </c>
      <c r="C88" s="64" t="s">
        <v>1410</v>
      </c>
      <c r="D88" s="64" t="s">
        <v>1097</v>
      </c>
      <c r="E88" s="64" t="str">
        <f t="shared" si="8"/>
        <v>Rémy Sarda 
Remy.SARDA@socotec.com</v>
      </c>
      <c r="F88" s="64" t="s">
        <v>1085</v>
      </c>
      <c r="G88" s="64" t="s">
        <v>1086</v>
      </c>
      <c r="H88" s="64" t="s">
        <v>1087</v>
      </c>
      <c r="I88" s="82" t="str">
        <f>J88&amp;CHAR(10)&amp;K88&amp;CHAR(10)&amp;L88&amp;" "&amp;M88&amp;CHAR(10)&amp;Adherents_RIPA[[#This Row],[Téléphone (standard)]]</f>
        <v>3 RUE JEAN RODIER
BP 4012
31000 Toulouse
09-73-06-02-62</v>
      </c>
      <c r="J88" s="64" t="s">
        <v>1098</v>
      </c>
      <c r="K88" s="64" t="s">
        <v>1099</v>
      </c>
      <c r="L88" s="64" t="s">
        <v>1100</v>
      </c>
      <c r="M88" s="64" t="s">
        <v>569</v>
      </c>
      <c r="N88" s="64" t="s">
        <v>1013</v>
      </c>
      <c r="O88" s="64" t="str">
        <f t="shared" si="9"/>
        <v>Nicolas Fourage 
09.73.06.02.62
09.73.06.02.62
nicolas.fourage@socotec.com</v>
      </c>
      <c r="P88" s="64" t="s">
        <v>68</v>
      </c>
      <c r="Q88" s="94" t="s">
        <v>1006</v>
      </c>
      <c r="R88" s="94" t="s">
        <v>1007</v>
      </c>
      <c r="S88" s="93" t="s">
        <v>1007</v>
      </c>
      <c r="T88" s="64" t="s">
        <v>1008</v>
      </c>
      <c r="U88" s="64" t="str">
        <f t="shared" si="5"/>
        <v>Pascal Bertaud 
09.73.06.02.62
09.73.06.02.62
pascal.bertaud@socotec.com</v>
      </c>
      <c r="V88" s="64" t="s">
        <v>1009</v>
      </c>
      <c r="W88" s="64" t="s">
        <v>1010</v>
      </c>
      <c r="X88" s="64" t="s">
        <v>1007</v>
      </c>
      <c r="Y88" s="94" t="s">
        <v>1007</v>
      </c>
      <c r="Z88" s="94" t="s">
        <v>1011</v>
      </c>
      <c r="AA88" s="64" t="s">
        <v>1414</v>
      </c>
      <c r="AB88" s="64" t="s">
        <v>93</v>
      </c>
      <c r="AD88" s="93"/>
      <c r="AE88" s="64" t="s">
        <v>58</v>
      </c>
      <c r="AF88" s="94" t="s">
        <v>43</v>
      </c>
      <c r="AG88" s="93" t="s">
        <v>279</v>
      </c>
      <c r="AH88" s="64" t="s">
        <v>46</v>
      </c>
      <c r="AI88" s="92" t="s">
        <v>440</v>
      </c>
      <c r="AJ88" s="93"/>
      <c r="AL88" s="64" t="s">
        <v>1012</v>
      </c>
      <c r="AR88" s="64" t="s">
        <v>48</v>
      </c>
      <c r="BE88" s="64" t="s">
        <v>47</v>
      </c>
      <c r="BF88" s="64" t="str">
        <f t="shared" si="10"/>
        <v>Tous les départements métropolitains</v>
      </c>
      <c r="BG88" s="64" t="s">
        <v>1476</v>
      </c>
      <c r="BH88" s="64" t="s">
        <v>48</v>
      </c>
      <c r="BK88" s="64" t="s">
        <v>43</v>
      </c>
      <c r="BL88" s="64" t="s">
        <v>247</v>
      </c>
      <c r="BM88" s="64" t="s">
        <v>496</v>
      </c>
      <c r="BP88" s="64" t="s">
        <v>1013</v>
      </c>
      <c r="BR88" s="64" t="s">
        <v>230</v>
      </c>
      <c r="BS88" s="64" t="s">
        <v>1014</v>
      </c>
      <c r="BT88" s="64" t="s">
        <v>1014</v>
      </c>
      <c r="BU88" s="64" t="s">
        <v>1014</v>
      </c>
      <c r="BV88" s="64" t="s">
        <v>1014</v>
      </c>
      <c r="BW88" s="64" t="s">
        <v>53</v>
      </c>
      <c r="BY88" s="64" t="s">
        <v>53</v>
      </c>
      <c r="CB88" s="64" t="s">
        <v>98</v>
      </c>
      <c r="CC88" s="64" t="s">
        <v>728</v>
      </c>
      <c r="CD88" s="64" t="s">
        <v>728</v>
      </c>
      <c r="CK88" s="64" t="s">
        <v>54</v>
      </c>
      <c r="CL88" s="64" t="s">
        <v>48</v>
      </c>
      <c r="CM88" s="64" t="s">
        <v>56</v>
      </c>
      <c r="CN88" s="64" t="s">
        <v>57</v>
      </c>
      <c r="CP88" s="64" t="s">
        <v>43</v>
      </c>
      <c r="HT88" s="65"/>
      <c r="HU88" s="65"/>
      <c r="HV88" s="65"/>
      <c r="HW88" s="65"/>
      <c r="HX88" s="65"/>
      <c r="HY88" s="65"/>
      <c r="HZ88" s="65"/>
      <c r="IA88" s="65"/>
      <c r="IB88" s="65"/>
      <c r="IC88" s="65"/>
      <c r="ID88" s="65"/>
      <c r="IE88" s="65"/>
      <c r="IF88" s="65"/>
      <c r="IG88" s="65"/>
      <c r="IH88" s="65"/>
    </row>
    <row r="89" spans="1:242" s="64" customFormat="1" ht="273.60000000000002" x14ac:dyDescent="0.3">
      <c r="A89" s="64" t="s">
        <v>1498</v>
      </c>
      <c r="B89" s="64" t="s">
        <v>1567</v>
      </c>
      <c r="C89" s="64" t="s">
        <v>1411</v>
      </c>
      <c r="D89" s="64" t="s">
        <v>1101</v>
      </c>
      <c r="E89" s="64" t="str">
        <f t="shared" si="8"/>
        <v>Damien Faisan 
Damien.FAISAN@socotec.com</v>
      </c>
      <c r="F89" s="64" t="s">
        <v>1073</v>
      </c>
      <c r="G89" s="64" t="s">
        <v>1102</v>
      </c>
      <c r="H89" s="64" t="s">
        <v>1103</v>
      </c>
      <c r="I89" s="82" t="str">
        <f>J89&amp;CHAR(10)&amp;K89&amp;CHAR(10)&amp;L89&amp;" "&amp;M89&amp;CHAR(10)&amp;Adherents_RIPA[[#This Row],[Téléphone (standard)]]</f>
        <v>5 2 RUE JACQUES BREL
44800 Saint-Herblain
09-73-06-02-62</v>
      </c>
      <c r="J89" s="64" t="s">
        <v>1104</v>
      </c>
      <c r="L89" s="64" t="s">
        <v>327</v>
      </c>
      <c r="M89" s="64" t="s">
        <v>1105</v>
      </c>
      <c r="N89" s="64" t="s">
        <v>1013</v>
      </c>
      <c r="O89" s="64" t="str">
        <f t="shared" si="9"/>
        <v>Nicolas Fourage 
09.73.06.02.62
09.73.06.02.62
nicolas.fourage@socotec.com</v>
      </c>
      <c r="P89" s="64" t="s">
        <v>68</v>
      </c>
      <c r="Q89" s="94" t="s">
        <v>1006</v>
      </c>
      <c r="R89" s="94" t="s">
        <v>1007</v>
      </c>
      <c r="S89" s="64" t="s">
        <v>1007</v>
      </c>
      <c r="T89" s="64" t="s">
        <v>1008</v>
      </c>
      <c r="U89" s="64" t="str">
        <f t="shared" si="5"/>
        <v>Pascal Bertaud 
09.73.06.02.62
09.73.06.02.62
pascal.bertaud@socotec.com</v>
      </c>
      <c r="V89" s="64" t="s">
        <v>1009</v>
      </c>
      <c r="W89" s="64" t="s">
        <v>1010</v>
      </c>
      <c r="X89" s="64" t="s">
        <v>1007</v>
      </c>
      <c r="Y89" s="94" t="s">
        <v>1007</v>
      </c>
      <c r="Z89" s="94" t="s">
        <v>1011</v>
      </c>
      <c r="AA89" s="64" t="s">
        <v>1412</v>
      </c>
      <c r="AE89" s="64" t="s">
        <v>58</v>
      </c>
      <c r="AF89" s="64" t="s">
        <v>43</v>
      </c>
      <c r="AG89" s="64" t="s">
        <v>279</v>
      </c>
      <c r="AH89" s="64" t="s">
        <v>46</v>
      </c>
      <c r="AI89" s="92" t="s">
        <v>440</v>
      </c>
      <c r="AL89" s="64" t="s">
        <v>1012</v>
      </c>
      <c r="AR89" s="64" t="s">
        <v>48</v>
      </c>
      <c r="BE89" s="64" t="s">
        <v>47</v>
      </c>
      <c r="BF89" s="64" t="str">
        <f t="shared" si="10"/>
        <v>Tous les départements métropolitains</v>
      </c>
      <c r="BG89" s="64" t="s">
        <v>1476</v>
      </c>
      <c r="BH89" s="64" t="s">
        <v>48</v>
      </c>
      <c r="BK89" s="64" t="s">
        <v>43</v>
      </c>
      <c r="BL89" s="64" t="s">
        <v>247</v>
      </c>
      <c r="BM89" s="64" t="s">
        <v>496</v>
      </c>
      <c r="BP89" s="64" t="s">
        <v>1013</v>
      </c>
      <c r="BR89" s="64" t="s">
        <v>230</v>
      </c>
      <c r="BS89" s="64" t="s">
        <v>1014</v>
      </c>
      <c r="BT89" s="64" t="s">
        <v>1014</v>
      </c>
      <c r="BU89" s="64" t="s">
        <v>1014</v>
      </c>
      <c r="BV89" s="64" t="s">
        <v>1014</v>
      </c>
      <c r="BW89" s="64" t="s">
        <v>53</v>
      </c>
      <c r="BY89" s="64" t="s">
        <v>53</v>
      </c>
      <c r="CB89" s="64" t="s">
        <v>98</v>
      </c>
      <c r="CC89" s="64" t="s">
        <v>728</v>
      </c>
      <c r="CD89" s="64" t="s">
        <v>728</v>
      </c>
      <c r="CK89" s="64" t="s">
        <v>54</v>
      </c>
      <c r="CL89" s="64" t="s">
        <v>48</v>
      </c>
      <c r="CM89" s="64" t="s">
        <v>56</v>
      </c>
      <c r="CN89" s="64" t="s">
        <v>57</v>
      </c>
      <c r="CP89" s="64" t="s">
        <v>43</v>
      </c>
      <c r="HT89" s="65"/>
      <c r="HU89" s="65"/>
      <c r="HV89" s="65"/>
      <c r="HW89" s="65"/>
      <c r="HX89" s="65"/>
      <c r="HY89" s="65"/>
      <c r="HZ89" s="65"/>
      <c r="IA89" s="65"/>
      <c r="IB89" s="65"/>
      <c r="IC89" s="65"/>
      <c r="ID89" s="65"/>
      <c r="IE89" s="65"/>
      <c r="IF89" s="65"/>
      <c r="IG89" s="65"/>
      <c r="IH89" s="65"/>
    </row>
    <row r="90" spans="1:242" s="64" customFormat="1" ht="273.60000000000002" x14ac:dyDescent="0.3">
      <c r="A90" s="64" t="s">
        <v>1498</v>
      </c>
      <c r="B90" s="64" t="s">
        <v>1567</v>
      </c>
      <c r="C90" s="64" t="s">
        <v>1411</v>
      </c>
      <c r="D90" s="64" t="s">
        <v>1106</v>
      </c>
      <c r="E90" s="64" t="str">
        <f t="shared" si="8"/>
        <v>François LEFEVRE 
f.lefevre@tauw.com</v>
      </c>
      <c r="F90" s="64" t="s">
        <v>1107</v>
      </c>
      <c r="G90" s="64" t="s">
        <v>1108</v>
      </c>
      <c r="H90" s="64" t="s">
        <v>1109</v>
      </c>
      <c r="I90" s="82" t="str">
        <f>J90&amp;CHAR(10)&amp;K90&amp;CHAR(10)&amp;L90&amp;" "&amp;M90&amp;CHAR(10)&amp;Adherents_RIPA[[#This Row],[Téléphone (standard)]]</f>
        <v>14 D rue Pierre de Coubertin
Parc Tertiaire de Mirande
21000 Dijon
03-80-68-01-33
06-77-88-58-11
06-07-31-98-30</v>
      </c>
      <c r="J90" s="64" t="s">
        <v>1110</v>
      </c>
      <c r="K90" s="64" t="s">
        <v>1111</v>
      </c>
      <c r="L90" s="64" t="s">
        <v>1112</v>
      </c>
      <c r="M90" s="64" t="s">
        <v>1113</v>
      </c>
      <c r="N90" s="64" t="s">
        <v>1847</v>
      </c>
      <c r="O90" s="64" t="str">
        <f t="shared" si="9"/>
        <v>Tristan LARCHER 
03.80.68.01.33
06.77.88.58.11
t.larcher@tauw.com</v>
      </c>
      <c r="P90" s="64" t="s">
        <v>1114</v>
      </c>
      <c r="Q90" s="94" t="s">
        <v>1115</v>
      </c>
      <c r="R90" s="64" t="s">
        <v>1116</v>
      </c>
      <c r="S90" s="94" t="s">
        <v>1117</v>
      </c>
      <c r="T90" s="95" t="s">
        <v>1118</v>
      </c>
      <c r="U90" s="64" t="str">
        <f t="shared" si="5"/>
        <v>Julien RODRIGUEZ 
06.07.31.98.30
j.rodriguez@tauw.com</v>
      </c>
      <c r="V90" s="64" t="s">
        <v>590</v>
      </c>
      <c r="W90" s="64" t="s">
        <v>1138</v>
      </c>
      <c r="Y90" s="94" t="s">
        <v>1139</v>
      </c>
      <c r="Z90" s="96" t="s">
        <v>1140</v>
      </c>
      <c r="AA90" s="64" t="s">
        <v>1412</v>
      </c>
      <c r="AD90" s="93"/>
      <c r="AE90" s="64" t="s">
        <v>662</v>
      </c>
      <c r="AF90" s="94" t="s">
        <v>43</v>
      </c>
      <c r="AG90" s="93" t="s">
        <v>715</v>
      </c>
      <c r="AH90" s="64" t="s">
        <v>1121</v>
      </c>
      <c r="AI90" s="92" t="s">
        <v>363</v>
      </c>
      <c r="AJ90" s="93" t="s">
        <v>45</v>
      </c>
      <c r="AK90" s="64" t="s">
        <v>1119</v>
      </c>
      <c r="AL90" s="64" t="s">
        <v>1120</v>
      </c>
      <c r="AM90" s="64" t="s">
        <v>1694</v>
      </c>
      <c r="AR90" s="64" t="s">
        <v>48</v>
      </c>
      <c r="BE90" s="64" t="s">
        <v>47</v>
      </c>
      <c r="BF90" s="64" t="str">
        <f t="shared" si="10"/>
        <v>Tous les départements métropolitains</v>
      </c>
      <c r="BG90" s="64" t="s">
        <v>1476</v>
      </c>
      <c r="BH90" s="64" t="s">
        <v>48</v>
      </c>
      <c r="BK90" s="64" t="s">
        <v>48</v>
      </c>
      <c r="BR90" s="64" t="s">
        <v>186</v>
      </c>
      <c r="BS90" s="64" t="s">
        <v>1125</v>
      </c>
      <c r="BW90" s="64" t="s">
        <v>51</v>
      </c>
      <c r="BY90" s="64" t="s">
        <v>51</v>
      </c>
      <c r="CA90" s="64" t="s">
        <v>1124</v>
      </c>
      <c r="CB90" s="64" t="s">
        <v>98</v>
      </c>
      <c r="CC90" s="64" t="s">
        <v>1122</v>
      </c>
      <c r="CD90" s="64" t="s">
        <v>1123</v>
      </c>
      <c r="CK90" s="64" t="s">
        <v>54</v>
      </c>
      <c r="CL90" s="64" t="s">
        <v>48</v>
      </c>
      <c r="CM90" s="64" t="s">
        <v>445</v>
      </c>
      <c r="CN90" s="64" t="s">
        <v>57</v>
      </c>
      <c r="CO90" s="64" t="s">
        <v>1216</v>
      </c>
      <c r="CP90" s="64" t="s">
        <v>43</v>
      </c>
      <c r="HT90" s="65"/>
      <c r="HU90" s="65"/>
      <c r="HV90" s="65"/>
      <c r="HW90" s="65"/>
      <c r="HX90" s="65"/>
      <c r="HY90" s="65"/>
      <c r="HZ90" s="65"/>
      <c r="IA90" s="65"/>
      <c r="IB90" s="65"/>
      <c r="IC90" s="65"/>
      <c r="ID90" s="65"/>
      <c r="IE90" s="65"/>
      <c r="IF90" s="65"/>
      <c r="IG90" s="65"/>
      <c r="IH90" s="65"/>
    </row>
    <row r="91" spans="1:242" s="64" customFormat="1" ht="273.60000000000002" x14ac:dyDescent="0.3">
      <c r="A91" s="64" t="s">
        <v>1498</v>
      </c>
      <c r="B91" s="64" t="s">
        <v>1567</v>
      </c>
      <c r="C91" s="64" t="s">
        <v>1411</v>
      </c>
      <c r="D91" s="64" t="s">
        <v>1106</v>
      </c>
      <c r="E91" s="64" t="str">
        <f t="shared" si="8"/>
        <v>Arnaud VALLEE 
a.vallee@tauw.com</v>
      </c>
      <c r="F91" s="64" t="s">
        <v>1126</v>
      </c>
      <c r="G91" s="64" t="s">
        <v>1127</v>
      </c>
      <c r="H91" s="95" t="s">
        <v>1739</v>
      </c>
      <c r="I91" s="82" t="str">
        <f>J91&amp;CHAR(10)&amp;K91&amp;CHAR(10)&amp;L91&amp;" "&amp;M91&amp;CHAR(10)&amp;Adherents_RIPA[[#This Row],[Téléphone (standard)]]</f>
        <v>71 rue Carles Vernet 
Immeuble Hypérion – 5ème étage
33800 Bordeaux
05-56-77-64-05
06-49-44-64-35
06-77-88-58-11</v>
      </c>
      <c r="J91" s="64" t="s">
        <v>1740</v>
      </c>
      <c r="K91" s="64" t="s">
        <v>1741</v>
      </c>
      <c r="L91" s="64">
        <v>33800</v>
      </c>
      <c r="M91" s="64" t="s">
        <v>582</v>
      </c>
      <c r="N91" s="64" t="s">
        <v>1848</v>
      </c>
      <c r="O91" s="64" t="str">
        <f t="shared" si="9"/>
        <v>Manon BARRAL 
01.55.12.17.70
06.49.44.64.35
m.barral@tauw.com</v>
      </c>
      <c r="P91" s="64" t="s">
        <v>1129</v>
      </c>
      <c r="Q91" s="94" t="s">
        <v>1130</v>
      </c>
      <c r="R91" s="94" t="s">
        <v>1131</v>
      </c>
      <c r="S91" s="64" t="s">
        <v>1132</v>
      </c>
      <c r="T91" s="64" t="s">
        <v>1128</v>
      </c>
      <c r="U91" s="64" t="str">
        <f t="shared" si="5"/>
        <v>Tristan LARCHER 
03.80.68.01.33
06.77.88.58.11
t.larcher@tauw.com</v>
      </c>
      <c r="V91" s="64" t="s">
        <v>1114</v>
      </c>
      <c r="W91" s="64" t="s">
        <v>1115</v>
      </c>
      <c r="X91" s="64" t="s">
        <v>1116</v>
      </c>
      <c r="Y91" s="94" t="s">
        <v>1117</v>
      </c>
      <c r="Z91" s="97" t="s">
        <v>1118</v>
      </c>
      <c r="AA91" s="64" t="s">
        <v>1412</v>
      </c>
      <c r="AE91" s="64" t="s">
        <v>662</v>
      </c>
      <c r="AF91" s="64" t="s">
        <v>43</v>
      </c>
      <c r="AG91" s="64" t="s">
        <v>715</v>
      </c>
      <c r="AH91" s="64" t="s">
        <v>1135</v>
      </c>
      <c r="AI91" s="92" t="s">
        <v>363</v>
      </c>
      <c r="AJ91" s="64" t="s">
        <v>45</v>
      </c>
      <c r="AK91" s="64" t="s">
        <v>1133</v>
      </c>
      <c r="AL91" s="64" t="s">
        <v>1134</v>
      </c>
      <c r="AM91" s="64" t="s">
        <v>1695</v>
      </c>
      <c r="AR91" s="64" t="s">
        <v>48</v>
      </c>
      <c r="BE91" s="64" t="s">
        <v>47</v>
      </c>
      <c r="BF91" s="64" t="str">
        <f t="shared" si="10"/>
        <v>Tous les départements métropolitains</v>
      </c>
      <c r="BG91" s="64" t="s">
        <v>1476</v>
      </c>
      <c r="BH91" s="64" t="s">
        <v>48</v>
      </c>
      <c r="BK91" s="64" t="s">
        <v>48</v>
      </c>
      <c r="BR91" s="64" t="s">
        <v>186</v>
      </c>
      <c r="BS91" s="64" t="s">
        <v>1125</v>
      </c>
      <c r="BW91" s="64" t="s">
        <v>51</v>
      </c>
      <c r="BY91" s="64" t="s">
        <v>51</v>
      </c>
      <c r="CA91" s="64" t="s">
        <v>1136</v>
      </c>
      <c r="CB91" s="64" t="s">
        <v>98</v>
      </c>
      <c r="CC91" s="64" t="s">
        <v>1122</v>
      </c>
      <c r="CD91" s="64" t="s">
        <v>1123</v>
      </c>
      <c r="CK91" s="64" t="s">
        <v>54</v>
      </c>
      <c r="CL91" s="64" t="s">
        <v>48</v>
      </c>
      <c r="CM91" s="64" t="s">
        <v>445</v>
      </c>
      <c r="CN91" s="64" t="s">
        <v>57</v>
      </c>
      <c r="CO91" s="64" t="s">
        <v>1217</v>
      </c>
      <c r="CP91" s="64" t="s">
        <v>43</v>
      </c>
      <c r="HT91" s="65"/>
      <c r="HU91" s="65"/>
      <c r="HV91" s="65"/>
      <c r="HW91" s="65"/>
      <c r="HX91" s="65"/>
      <c r="HY91" s="65"/>
      <c r="HZ91" s="65"/>
      <c r="IA91" s="65"/>
      <c r="IB91" s="65"/>
      <c r="IC91" s="65"/>
      <c r="ID91" s="65"/>
      <c r="IE91" s="65"/>
      <c r="IF91" s="65"/>
      <c r="IG91" s="65"/>
      <c r="IH91" s="65"/>
    </row>
    <row r="92" spans="1:242" s="64" customFormat="1" ht="273.60000000000002" x14ac:dyDescent="0.3">
      <c r="A92" s="64" t="s">
        <v>1498</v>
      </c>
      <c r="B92" s="64" t="s">
        <v>1567</v>
      </c>
      <c r="C92" s="64" t="s">
        <v>1411</v>
      </c>
      <c r="D92" s="64" t="s">
        <v>1106</v>
      </c>
      <c r="E92" s="64" t="str">
        <f t="shared" si="8"/>
        <v>Gérald L'HOSTETTE 
g.lhostette@tauw.com</v>
      </c>
      <c r="F92" s="64" t="s">
        <v>1730</v>
      </c>
      <c r="G92" s="64" t="s">
        <v>1731</v>
      </c>
      <c r="H92" s="95" t="s">
        <v>1732</v>
      </c>
      <c r="I92" s="82" t="str">
        <f>J92&amp;CHAR(10)&amp;K92&amp;CHAR(10)&amp;L92&amp;" "&amp;M92&amp;CHAR(10)&amp;Adherents_RIPA[[#This Row],[Téléphone (standard)]]</f>
        <v>91-93 Boulevard du Parc d'Artillerie
BAT 83
69007 Lyon
04-37-65-15-55
06-07-31-98-30
06-77-88-58-11</v>
      </c>
      <c r="J92" s="64" t="s">
        <v>1733</v>
      </c>
      <c r="K92" s="64" t="s">
        <v>1734</v>
      </c>
      <c r="L92" s="64" t="s">
        <v>1137</v>
      </c>
      <c r="M92" s="64" t="s">
        <v>1021</v>
      </c>
      <c r="N92" s="64" t="s">
        <v>1849</v>
      </c>
      <c r="O92" s="64" t="str">
        <f t="shared" si="9"/>
        <v>Julien RODRIGUEZ 
06.07.31.98.30
06.07.31.98.30
j.rodriguez@tauw.com</v>
      </c>
      <c r="P92" s="64" t="s">
        <v>590</v>
      </c>
      <c r="Q92" s="94" t="s">
        <v>1138</v>
      </c>
      <c r="R92" s="94" t="s">
        <v>1139</v>
      </c>
      <c r="S92" s="93" t="s">
        <v>1139</v>
      </c>
      <c r="T92" s="64" t="s">
        <v>1140</v>
      </c>
      <c r="U92" s="64" t="str">
        <f t="shared" si="5"/>
        <v>Tristan LARCHER 
03.80.68.01.33
06.77.88.58.11
t.larcher@tauw.com</v>
      </c>
      <c r="V92" s="64" t="s">
        <v>1114</v>
      </c>
      <c r="W92" s="64" t="s">
        <v>1115</v>
      </c>
      <c r="X92" s="64" t="s">
        <v>1116</v>
      </c>
      <c r="Y92" s="94" t="s">
        <v>1117</v>
      </c>
      <c r="Z92" s="97" t="s">
        <v>1118</v>
      </c>
      <c r="AA92" s="64" t="s">
        <v>1412</v>
      </c>
      <c r="AD92" s="93"/>
      <c r="AE92" s="64" t="s">
        <v>662</v>
      </c>
      <c r="AF92" s="94" t="s">
        <v>43</v>
      </c>
      <c r="AG92" s="93" t="s">
        <v>715</v>
      </c>
      <c r="AH92" s="64" t="s">
        <v>1143</v>
      </c>
      <c r="AI92" s="92" t="s">
        <v>363</v>
      </c>
      <c r="AJ92" s="93" t="s">
        <v>45</v>
      </c>
      <c r="AK92" s="64" t="s">
        <v>1141</v>
      </c>
      <c r="AL92" s="64" t="s">
        <v>1142</v>
      </c>
      <c r="AM92" s="64" t="s">
        <v>1696</v>
      </c>
      <c r="AR92" s="64" t="s">
        <v>48</v>
      </c>
      <c r="BE92" s="64" t="s">
        <v>47</v>
      </c>
      <c r="BF92" s="64" t="str">
        <f t="shared" si="10"/>
        <v>Tous les départements métropolitains</v>
      </c>
      <c r="BG92" s="64" t="s">
        <v>1476</v>
      </c>
      <c r="BH92" s="64" t="s">
        <v>48</v>
      </c>
      <c r="BK92" s="64" t="s">
        <v>48</v>
      </c>
      <c r="BR92" s="64" t="s">
        <v>186</v>
      </c>
      <c r="BS92" s="64" t="s">
        <v>1145</v>
      </c>
      <c r="BW92" s="64" t="s">
        <v>51</v>
      </c>
      <c r="BY92" s="64" t="s">
        <v>51</v>
      </c>
      <c r="CA92" s="64" t="s">
        <v>1144</v>
      </c>
      <c r="CB92" s="64" t="s">
        <v>98</v>
      </c>
      <c r="CC92" s="64" t="s">
        <v>1122</v>
      </c>
      <c r="CD92" s="64" t="s">
        <v>1123</v>
      </c>
      <c r="CK92" s="64" t="s">
        <v>54</v>
      </c>
      <c r="CL92" s="64" t="s">
        <v>48</v>
      </c>
      <c r="CM92" s="64" t="s">
        <v>445</v>
      </c>
      <c r="CN92" s="64" t="s">
        <v>57</v>
      </c>
      <c r="CO92" s="64" t="s">
        <v>1218</v>
      </c>
      <c r="CP92" s="64" t="s">
        <v>43</v>
      </c>
      <c r="HT92" s="65"/>
      <c r="HU92" s="65"/>
      <c r="HV92" s="65"/>
      <c r="HW92" s="65"/>
      <c r="HX92" s="65"/>
      <c r="HY92" s="65"/>
      <c r="HZ92" s="65"/>
      <c r="IA92" s="65"/>
      <c r="IB92" s="65"/>
      <c r="IC92" s="65"/>
      <c r="ID92" s="65"/>
      <c r="IE92" s="65"/>
      <c r="IF92" s="65"/>
      <c r="IG92" s="65"/>
      <c r="IH92" s="65"/>
    </row>
    <row r="93" spans="1:242" s="64" customFormat="1" ht="273.60000000000002" x14ac:dyDescent="0.3">
      <c r="A93" s="64" t="s">
        <v>1498</v>
      </c>
      <c r="B93" s="64" t="s">
        <v>1567</v>
      </c>
      <c r="C93" s="64" t="s">
        <v>1411</v>
      </c>
      <c r="D93" s="64" t="s">
        <v>1106</v>
      </c>
      <c r="E93" s="64" t="str">
        <f t="shared" si="8"/>
        <v>Julien CABOCHE 
j.caboche@tauw.com</v>
      </c>
      <c r="F93" s="64" t="s">
        <v>590</v>
      </c>
      <c r="G93" s="64" t="s">
        <v>1735</v>
      </c>
      <c r="H93" s="64" t="s">
        <v>1146</v>
      </c>
      <c r="I93" s="82" t="str">
        <f>J93&amp;CHAR(10)&amp;K93&amp;CHAR(10)&amp;L93&amp;" "&amp;M93&amp;CHAR(10)&amp;Adherents_RIPA[[#This Row],[Téléphone (standard)]]</f>
        <v>91 Impasse Simon de Beauvoir
Ecopark
59450 Sin-Le-Noble
03-27-08-81-81
06-78-88-66-29
06-77-88-58-11</v>
      </c>
      <c r="J93" s="64" t="s">
        <v>1736</v>
      </c>
      <c r="K93" s="64" t="s">
        <v>1737</v>
      </c>
      <c r="L93" s="64" t="s">
        <v>1147</v>
      </c>
      <c r="M93" s="64" t="s">
        <v>1148</v>
      </c>
      <c r="N93" s="64" t="s">
        <v>1850</v>
      </c>
      <c r="O93" s="64" t="str">
        <f t="shared" si="9"/>
        <v>Matthieu DORCHIES 
06.78.88.66.29
06.78.88.66.29
m.dorchies@tauw.com</v>
      </c>
      <c r="P93" s="64" t="s">
        <v>1715</v>
      </c>
      <c r="Q93" s="94" t="s">
        <v>1716</v>
      </c>
      <c r="R93" s="94" t="s">
        <v>1717</v>
      </c>
      <c r="S93" s="64" t="s">
        <v>1717</v>
      </c>
      <c r="T93" s="95" t="s">
        <v>1718</v>
      </c>
      <c r="U93" s="64" t="str">
        <f t="shared" si="5"/>
        <v>Tristan LARCHER 
03.80.68.01.33
06.77.88.58.11
t.larcher@tauw.com</v>
      </c>
      <c r="V93" s="64" t="s">
        <v>1114</v>
      </c>
      <c r="W93" s="64" t="s">
        <v>1115</v>
      </c>
      <c r="X93" s="64" t="s">
        <v>1116</v>
      </c>
      <c r="Y93" s="94" t="s">
        <v>1117</v>
      </c>
      <c r="Z93" s="97" t="s">
        <v>1118</v>
      </c>
      <c r="AA93" s="64" t="s">
        <v>1412</v>
      </c>
      <c r="AE93" s="64" t="s">
        <v>662</v>
      </c>
      <c r="AF93" s="64" t="s">
        <v>43</v>
      </c>
      <c r="AG93" s="64" t="s">
        <v>715</v>
      </c>
      <c r="AH93" s="64" t="s">
        <v>1151</v>
      </c>
      <c r="AI93" s="92" t="s">
        <v>363</v>
      </c>
      <c r="AJ93" s="64" t="s">
        <v>45</v>
      </c>
      <c r="AK93" s="64" t="s">
        <v>1149</v>
      </c>
      <c r="AL93" s="64" t="s">
        <v>1150</v>
      </c>
      <c r="AM93" s="64" t="s">
        <v>1697</v>
      </c>
      <c r="AR93" s="64" t="s">
        <v>48</v>
      </c>
      <c r="BE93" s="64" t="s">
        <v>47</v>
      </c>
      <c r="BF93" s="64" t="str">
        <f t="shared" si="10"/>
        <v>Tous les départements métropolitains</v>
      </c>
      <c r="BG93" s="64" t="s">
        <v>1476</v>
      </c>
      <c r="BH93" s="64" t="s">
        <v>48</v>
      </c>
      <c r="BK93" s="64" t="s">
        <v>48</v>
      </c>
      <c r="BR93" s="64" t="s">
        <v>186</v>
      </c>
      <c r="BS93" s="64" t="s">
        <v>1125</v>
      </c>
      <c r="BW93" s="64" t="s">
        <v>51</v>
      </c>
      <c r="BY93" s="64" t="s">
        <v>51</v>
      </c>
      <c r="CA93" s="64" t="s">
        <v>1124</v>
      </c>
      <c r="CB93" s="64" t="s">
        <v>98</v>
      </c>
      <c r="CC93" s="64" t="s">
        <v>1122</v>
      </c>
      <c r="CD93" s="64" t="s">
        <v>1123</v>
      </c>
      <c r="CK93" s="64" t="s">
        <v>54</v>
      </c>
      <c r="CL93" s="64" t="s">
        <v>48</v>
      </c>
      <c r="CM93" s="64" t="s">
        <v>445</v>
      </c>
      <c r="CN93" s="64" t="s">
        <v>57</v>
      </c>
      <c r="CO93" s="64" t="s">
        <v>1219</v>
      </c>
      <c r="CP93" s="64" t="s">
        <v>43</v>
      </c>
      <c r="HT93" s="65"/>
      <c r="HU93" s="65"/>
      <c r="HV93" s="65"/>
      <c r="HW93" s="65"/>
      <c r="HX93" s="65"/>
      <c r="HY93" s="65"/>
      <c r="HZ93" s="65"/>
      <c r="IA93" s="65"/>
      <c r="IB93" s="65"/>
      <c r="IC93" s="65"/>
      <c r="ID93" s="65"/>
      <c r="IE93" s="65"/>
      <c r="IF93" s="65"/>
      <c r="IG93" s="65"/>
      <c r="IH93" s="65"/>
    </row>
    <row r="94" spans="1:242" s="64" customFormat="1" ht="273.60000000000002" x14ac:dyDescent="0.3">
      <c r="A94" s="64" t="s">
        <v>1498</v>
      </c>
      <c r="B94" s="64" t="s">
        <v>1567</v>
      </c>
      <c r="C94" s="64" t="s">
        <v>1411</v>
      </c>
      <c r="D94" s="64" t="s">
        <v>1152</v>
      </c>
      <c r="E94" s="64" t="str">
        <f t="shared" si="8"/>
        <v>Jérôme PRADEAU 
j.pradeau@tauw.com</v>
      </c>
      <c r="F94" s="64" t="s">
        <v>398</v>
      </c>
      <c r="G94" s="64" t="s">
        <v>1153</v>
      </c>
      <c r="H94" s="64" t="s">
        <v>1154</v>
      </c>
      <c r="I94" s="82" t="str">
        <f>J94&amp;CHAR(10)&amp;K94&amp;CHAR(10)&amp;L94&amp;" "&amp;M94&amp;CHAR(10)&amp;Adherents_RIPA[[#This Row],[Téléphone (standard)]]</f>
        <v>174 Avenue du Maréchal de Lattre de Tassigny
94 120 Fontenay-sous-bois
01-55-12-17-70
06-49-44-64-35
06-77-88-58-11</v>
      </c>
      <c r="J94" s="64" t="s">
        <v>1738</v>
      </c>
      <c r="L94" s="64" t="s">
        <v>1155</v>
      </c>
      <c r="M94" s="64" t="s">
        <v>1156</v>
      </c>
      <c r="N94" s="64" t="s">
        <v>1851</v>
      </c>
      <c r="O94" s="64" t="str">
        <f t="shared" si="9"/>
        <v>Manon BARRAL 
01.55.12.17.70
06.49.44.64.35
m.barral@tauw.com</v>
      </c>
      <c r="P94" s="64" t="s">
        <v>1129</v>
      </c>
      <c r="Q94" s="94" t="s">
        <v>1130</v>
      </c>
      <c r="R94" s="94" t="s">
        <v>1131</v>
      </c>
      <c r="S94" s="93" t="s">
        <v>1132</v>
      </c>
      <c r="T94" s="64" t="s">
        <v>1128</v>
      </c>
      <c r="U94" s="64" t="str">
        <f t="shared" si="5"/>
        <v>Tristan LARCHER 
03.80.68.01.33
06.77.88.58.11
t.larcher@tauw.com</v>
      </c>
      <c r="V94" s="64" t="s">
        <v>1114</v>
      </c>
      <c r="W94" s="64" t="s">
        <v>1115</v>
      </c>
      <c r="X94" s="64" t="s">
        <v>1116</v>
      </c>
      <c r="Y94" s="94" t="s">
        <v>1117</v>
      </c>
      <c r="Z94" s="97" t="s">
        <v>1118</v>
      </c>
      <c r="AA94" s="64" t="s">
        <v>1412</v>
      </c>
      <c r="AD94" s="93"/>
      <c r="AE94" s="64" t="s">
        <v>662</v>
      </c>
      <c r="AF94" s="94" t="s">
        <v>43</v>
      </c>
      <c r="AG94" s="93" t="s">
        <v>715</v>
      </c>
      <c r="AH94" s="64" t="s">
        <v>1159</v>
      </c>
      <c r="AI94" s="92" t="s">
        <v>363</v>
      </c>
      <c r="AJ94" s="93" t="s">
        <v>1157</v>
      </c>
      <c r="AK94" s="64" t="s">
        <v>1158</v>
      </c>
      <c r="AL94" s="64" t="s">
        <v>1120</v>
      </c>
      <c r="AM94" s="64" t="s">
        <v>1695</v>
      </c>
      <c r="AR94" s="64" t="s">
        <v>48</v>
      </c>
      <c r="BE94" s="64" t="s">
        <v>47</v>
      </c>
      <c r="BF94" s="64" t="str">
        <f t="shared" si="10"/>
        <v>Tous les départements métropolitains</v>
      </c>
      <c r="BG94" s="64" t="s">
        <v>1476</v>
      </c>
      <c r="BH94" s="64" t="s">
        <v>48</v>
      </c>
      <c r="BK94" s="64" t="s">
        <v>48</v>
      </c>
      <c r="BR94" s="64" t="s">
        <v>186</v>
      </c>
      <c r="BS94" s="64" t="s">
        <v>1125</v>
      </c>
      <c r="BW94" s="64" t="s">
        <v>51</v>
      </c>
      <c r="BY94" s="64" t="s">
        <v>51</v>
      </c>
      <c r="CA94" s="64" t="s">
        <v>1160</v>
      </c>
      <c r="CB94" s="64" t="s">
        <v>98</v>
      </c>
      <c r="CC94" s="64" t="s">
        <v>1122</v>
      </c>
      <c r="CD94" s="64" t="s">
        <v>1123</v>
      </c>
      <c r="CK94" s="64" t="s">
        <v>54</v>
      </c>
      <c r="CL94" s="64" t="s">
        <v>48</v>
      </c>
      <c r="CM94" s="64" t="s">
        <v>445</v>
      </c>
      <c r="CN94" s="64" t="s">
        <v>57</v>
      </c>
      <c r="CO94" s="64" t="s">
        <v>1220</v>
      </c>
      <c r="CP94" s="64" t="s">
        <v>43</v>
      </c>
      <c r="HT94" s="65"/>
      <c r="HU94" s="65"/>
      <c r="HV94" s="65"/>
      <c r="HW94" s="65"/>
      <c r="HX94" s="65"/>
      <c r="HY94" s="65"/>
      <c r="HZ94" s="65"/>
      <c r="IA94" s="65"/>
      <c r="IB94" s="65"/>
      <c r="IC94" s="65"/>
      <c r="ID94" s="65"/>
      <c r="IE94" s="65"/>
      <c r="IF94" s="65"/>
      <c r="IG94" s="65"/>
      <c r="IH94" s="65"/>
    </row>
    <row r="95" spans="1:242" s="64" customFormat="1" ht="273.60000000000002" x14ac:dyDescent="0.3">
      <c r="A95" s="64" t="s">
        <v>1553</v>
      </c>
      <c r="B95" s="64" t="s">
        <v>1533</v>
      </c>
      <c r="C95" s="64" t="s">
        <v>1272</v>
      </c>
      <c r="D95" s="64" t="s">
        <v>1161</v>
      </c>
      <c r="E95" s="64" t="str">
        <f t="shared" si="8"/>
        <v>Vincent RICARD 
vincent.ricard@tera-environnement.com</v>
      </c>
      <c r="F95" s="64" t="s">
        <v>226</v>
      </c>
      <c r="G95" s="64" t="s">
        <v>1162</v>
      </c>
      <c r="H95" s="64" t="s">
        <v>1163</v>
      </c>
      <c r="I95" s="82" t="str">
        <f>J95&amp;CHAR(10)&amp;K95&amp;CHAR(10)&amp;L95&amp;" "&amp;M95&amp;CHAR(10)&amp;Adherents_RIPA[[#This Row],[Téléphone (standard)]]</f>
        <v>628 Rue Charles de Gaulle
38920 CROLLES
04-76-92-10-11</v>
      </c>
      <c r="J95" s="64" t="s">
        <v>1164</v>
      </c>
      <c r="L95" s="64" t="s">
        <v>1165</v>
      </c>
      <c r="M95" s="64" t="s">
        <v>1166</v>
      </c>
      <c r="N95" s="64" t="s">
        <v>1819</v>
      </c>
      <c r="O95" s="64" t="str">
        <f t="shared" si="9"/>
        <v>Vincent RICARD 
04.76.92.10.11
06.17.71.62.92
vincent.ricard@tera-environnement.com</v>
      </c>
      <c r="P95" s="64" t="s">
        <v>226</v>
      </c>
      <c r="Q95" s="94" t="s">
        <v>1162</v>
      </c>
      <c r="R95" s="94" t="s">
        <v>1167</v>
      </c>
      <c r="S95" s="64" t="s">
        <v>1168</v>
      </c>
      <c r="T95" s="64" t="s">
        <v>1163</v>
      </c>
      <c r="U95" s="64" t="str">
        <f t="shared" si="5"/>
        <v>Julien GUILHERMET 
04.76.92.13.13
06.33.53.63.64
julien.guilhermet@tera-environnement.com</v>
      </c>
      <c r="V95" s="64" t="s">
        <v>590</v>
      </c>
      <c r="W95" s="64" t="s">
        <v>1169</v>
      </c>
      <c r="X95" s="64" t="s">
        <v>1170</v>
      </c>
      <c r="Y95" s="94" t="s">
        <v>1171</v>
      </c>
      <c r="Z95" s="94" t="s">
        <v>1172</v>
      </c>
      <c r="AA95" s="64" t="s">
        <v>1422</v>
      </c>
      <c r="AF95" s="64" t="s">
        <v>48</v>
      </c>
      <c r="AI95" s="92"/>
      <c r="AR95" s="64" t="s">
        <v>43</v>
      </c>
      <c r="AS95" s="64" t="s">
        <v>616</v>
      </c>
      <c r="AV95" s="64" t="s">
        <v>1173</v>
      </c>
      <c r="AX95" s="64" t="s">
        <v>1174</v>
      </c>
      <c r="AY95" s="64" t="s">
        <v>1175</v>
      </c>
      <c r="BD95" s="64" t="s">
        <v>1176</v>
      </c>
      <c r="BE95" s="64" t="s">
        <v>620</v>
      </c>
      <c r="BF95" s="64" t="str">
        <f t="shared" si="10"/>
        <v>Aucun (laboratoire d'analyses uniquement)</v>
      </c>
      <c r="BH95" s="64" t="s">
        <v>48</v>
      </c>
      <c r="BK95" s="64" t="s">
        <v>43</v>
      </c>
      <c r="BL95" s="64" t="s">
        <v>1177</v>
      </c>
      <c r="BN95" s="64" t="s">
        <v>1178</v>
      </c>
      <c r="BO95" s="64" t="s">
        <v>1178</v>
      </c>
      <c r="BP95" s="64" t="s">
        <v>1820</v>
      </c>
      <c r="BQ95" s="64" t="s">
        <v>1179</v>
      </c>
      <c r="CA95" s="64" t="s">
        <v>1221</v>
      </c>
      <c r="CB95" s="64" t="s">
        <v>622</v>
      </c>
      <c r="CE95" s="64" t="s">
        <v>1180</v>
      </c>
      <c r="CJ95" s="64" t="s">
        <v>1181</v>
      </c>
      <c r="CK95" s="64" t="s">
        <v>54</v>
      </c>
      <c r="CL95" s="64" t="s">
        <v>48</v>
      </c>
      <c r="CM95" s="64" t="s">
        <v>445</v>
      </c>
      <c r="CN95" s="64" t="s">
        <v>57</v>
      </c>
      <c r="CP95" s="64" t="s">
        <v>43</v>
      </c>
      <c r="HT95" s="65"/>
      <c r="HU95" s="65"/>
      <c r="HV95" s="65"/>
      <c r="HW95" s="65"/>
      <c r="HX95" s="65"/>
      <c r="HY95" s="65"/>
      <c r="HZ95" s="65"/>
      <c r="IA95" s="65"/>
      <c r="IB95" s="65"/>
      <c r="IC95" s="65"/>
      <c r="ID95" s="65"/>
      <c r="IE95" s="65"/>
      <c r="IF95" s="65"/>
      <c r="IG95" s="65"/>
      <c r="IH95" s="65"/>
    </row>
    <row r="96" spans="1:242" s="64" customFormat="1" ht="187.2" x14ac:dyDescent="0.3">
      <c r="A96" s="64" t="s">
        <v>1535</v>
      </c>
      <c r="B96" s="64" t="s">
        <v>1533</v>
      </c>
      <c r="C96" s="64" t="s">
        <v>1266</v>
      </c>
      <c r="D96" s="64" t="s">
        <v>1182</v>
      </c>
      <c r="E96" s="64" t="str">
        <f t="shared" si="8"/>
        <v>JEAN-FRANCOIS CAMPENS 
jeff.campens@wessling.fr</v>
      </c>
      <c r="F96" s="64" t="s">
        <v>1183</v>
      </c>
      <c r="G96" s="64" t="s">
        <v>1184</v>
      </c>
      <c r="H96" s="64" t="s">
        <v>1185</v>
      </c>
      <c r="I96" s="82" t="str">
        <f>J96&amp;CHAR(10)&amp;K96&amp;CHAR(10)&amp;L96&amp;" "&amp;M96&amp;CHAR(10)&amp;Adherents_RIPA[[#This Row],[Téléphone (standard)]]</f>
        <v>40 RUE DU RUISSEAU
ZI de Chesnes Tharabie - CS 50705
38070 SAINT QUENTIN FALLAVIER
04-74-99-96-20</v>
      </c>
      <c r="J96" s="64" t="s">
        <v>1186</v>
      </c>
      <c r="K96" s="64" t="s">
        <v>1808</v>
      </c>
      <c r="L96" s="64">
        <v>38070</v>
      </c>
      <c r="M96" s="64" t="s">
        <v>1187</v>
      </c>
      <c r="N96" s="64" t="s">
        <v>1809</v>
      </c>
      <c r="O96" s="64" t="str">
        <f t="shared" si="9"/>
        <v>JEAN-FRANCOIS CAMPENS 
04.74.99.96.20
06.16.17.36.06
jeff.campens@wessling.fr</v>
      </c>
      <c r="P96" s="64" t="s">
        <v>1183</v>
      </c>
      <c r="Q96" s="94" t="s">
        <v>1184</v>
      </c>
      <c r="R96" s="94" t="s">
        <v>1188</v>
      </c>
      <c r="S96" s="93" t="s">
        <v>1189</v>
      </c>
      <c r="T96" s="64" t="s">
        <v>1185</v>
      </c>
      <c r="U96" s="64" t="str">
        <f t="shared" si="5"/>
        <v>ALEXANDRA GUTTIN 
04.74.99.96.20
06.25.79.10.48
alexandra.guttin@wessling.fr</v>
      </c>
      <c r="V96" s="64" t="s">
        <v>1190</v>
      </c>
      <c r="W96" s="64" t="s">
        <v>1191</v>
      </c>
      <c r="X96" s="64" t="s">
        <v>1188</v>
      </c>
      <c r="Y96" s="94" t="s">
        <v>1192</v>
      </c>
      <c r="Z96" s="94" t="s">
        <v>1193</v>
      </c>
      <c r="AA96" s="64" t="s">
        <v>1423</v>
      </c>
      <c r="AB96" s="64" t="s">
        <v>181</v>
      </c>
      <c r="AD96" s="93"/>
      <c r="AE96" s="64" t="s">
        <v>1204</v>
      </c>
      <c r="AF96" s="94" t="s">
        <v>43</v>
      </c>
      <c r="AG96" s="93" t="s">
        <v>182</v>
      </c>
      <c r="AH96" s="64" t="s">
        <v>184</v>
      </c>
      <c r="AI96" s="92" t="s">
        <v>440</v>
      </c>
      <c r="AJ96" s="93"/>
      <c r="AR96" s="64" t="s">
        <v>43</v>
      </c>
      <c r="AS96" s="64" t="s">
        <v>1194</v>
      </c>
      <c r="AT96" s="64" t="s">
        <v>1195</v>
      </c>
      <c r="AU96" s="64" t="s">
        <v>1195</v>
      </c>
      <c r="AV96" s="64" t="s">
        <v>1196</v>
      </c>
      <c r="AW96" s="64" t="s">
        <v>1197</v>
      </c>
      <c r="AX96" s="64" t="s">
        <v>1198</v>
      </c>
      <c r="AY96" s="64" t="s">
        <v>1199</v>
      </c>
      <c r="AZ96" s="64" t="s">
        <v>1174</v>
      </c>
      <c r="BA96" s="64" t="s">
        <v>1174</v>
      </c>
      <c r="BE96" s="64" t="s">
        <v>47</v>
      </c>
      <c r="BF96" s="64" t="str">
        <f t="shared" si="10"/>
        <v>Tous les départements métropolitains</v>
      </c>
      <c r="BG96" s="64" t="s">
        <v>1476</v>
      </c>
      <c r="BH96" s="64" t="s">
        <v>48</v>
      </c>
      <c r="BK96" s="64" t="s">
        <v>48</v>
      </c>
      <c r="BP96" s="64" t="s">
        <v>1810</v>
      </c>
      <c r="BQ96" s="64" t="s">
        <v>1811</v>
      </c>
      <c r="BR96" s="64" t="s">
        <v>186</v>
      </c>
      <c r="BS96" s="64" t="s">
        <v>1205</v>
      </c>
      <c r="BW96" s="64" t="s">
        <v>51</v>
      </c>
      <c r="BY96" s="64" t="s">
        <v>51</v>
      </c>
      <c r="CB96" s="64" t="s">
        <v>213</v>
      </c>
      <c r="CC96" s="64" t="s">
        <v>692</v>
      </c>
      <c r="CD96" s="64" t="s">
        <v>692</v>
      </c>
      <c r="CE96" s="64" t="s">
        <v>1200</v>
      </c>
      <c r="CF96" s="64" t="s">
        <v>817</v>
      </c>
      <c r="CG96" s="64" t="s">
        <v>817</v>
      </c>
      <c r="CH96" s="64" t="s">
        <v>798</v>
      </c>
      <c r="CJ96" s="64" t="s">
        <v>1201</v>
      </c>
      <c r="CK96" s="64" t="s">
        <v>1202</v>
      </c>
      <c r="CL96" s="64" t="s">
        <v>1203</v>
      </c>
      <c r="CM96" s="64" t="s">
        <v>56</v>
      </c>
      <c r="CN96" s="64" t="s">
        <v>85</v>
      </c>
      <c r="CP96" s="82" t="s">
        <v>43</v>
      </c>
      <c r="HT96" s="65"/>
      <c r="HU96" s="65"/>
      <c r="HV96" s="65"/>
      <c r="HW96" s="65"/>
      <c r="HX96" s="65"/>
      <c r="HY96" s="65"/>
      <c r="HZ96" s="65"/>
      <c r="IA96" s="65"/>
      <c r="IB96" s="65"/>
      <c r="IC96" s="65"/>
      <c r="ID96" s="65"/>
      <c r="IE96" s="65"/>
      <c r="IF96" s="65"/>
      <c r="IG96" s="65"/>
      <c r="IH96" s="65"/>
    </row>
  </sheetData>
  <sheetProtection algorithmName="SHA-512" hashValue="fmtfZW3C45mQMPDJqxBVT4Hyz4CaImwQLS+wmH7LF7AFtrBxLr2SZ6prcaZ17YwGimZGD/BtoWqdhcIC+mXrPw==" saltValue="6BMHwyd8eOnpl8DcpVpYRQ==" spinCount="100000" sheet="1" objects="1" scenarios="1" selectLockedCells="1"/>
  <phoneticPr fontId="48" type="noConversion"/>
  <hyperlinks>
    <hyperlink ref="H59" r:id="rId1" xr:uid="{FA6AC4EE-51D4-46F0-831B-62928AD07E4E}"/>
    <hyperlink ref="T59" r:id="rId2" xr:uid="{EDA377AD-0D10-4839-B237-F9FD84EA9DCA}"/>
    <hyperlink ref="Z59" r:id="rId3" xr:uid="{01957A74-EAE5-49ED-99D3-4C51D01875F0}"/>
    <hyperlink ref="T93" r:id="rId4" xr:uid="{DC7D3865-1B22-4F24-876C-15C6F535BB80}"/>
    <hyperlink ref="T68" r:id="rId5" xr:uid="{68B247B7-EF7B-4809-8A30-00B43008063D}"/>
    <hyperlink ref="Z68" r:id="rId6" xr:uid="{81DE23E6-2687-4EAA-86C4-967A21F8D5DC}"/>
    <hyperlink ref="T90" r:id="rId7" xr:uid="{7EDD5D46-6EEE-4E4E-8733-FD068F56E4EC}"/>
    <hyperlink ref="Z90" r:id="rId8" xr:uid="{4393BA99-83EC-405F-912E-6F93035B6885}"/>
    <hyperlink ref="H92" r:id="rId9" xr:uid="{1AC9197B-B970-4F14-8081-BC4829567291}"/>
    <hyperlink ref="H91" r:id="rId10" xr:uid="{6BFB7BDE-DC9D-49BC-9EFE-6612C4016AAA}"/>
    <hyperlink ref="T39" r:id="rId11" xr:uid="{790F55CB-FDFC-4C0F-B816-79CE136684E2}"/>
    <hyperlink ref="T38" r:id="rId12" xr:uid="{B487D24D-B95C-4606-8CC2-F8CBD548EE70}"/>
    <hyperlink ref="T37" r:id="rId13" xr:uid="{FAFD0033-EE77-4536-8292-DACBF56EFCC5}"/>
    <hyperlink ref="Z36" r:id="rId14" xr:uid="{C583B28B-E3A3-4871-80EE-98F8491493AF}"/>
    <hyperlink ref="Z33" r:id="rId15" xr:uid="{A6849ABF-8D39-45B0-BFD2-9810EC6E5406}"/>
    <hyperlink ref="Z22" r:id="rId16" xr:uid="{697E6467-267F-4CCA-937E-B01A57076AD6}"/>
    <hyperlink ref="T16" r:id="rId17" xr:uid="{6EEB52F4-5BB7-49DF-A129-3B9F4BC7A4B9}"/>
    <hyperlink ref="Z16" r:id="rId18" xr:uid="{2CCA60C2-1FEE-42AE-B828-C55972149052}"/>
    <hyperlink ref="Z18" r:id="rId19" xr:uid="{6563F9E3-E52D-41FE-A5B1-E877C45110F4}"/>
    <hyperlink ref="H18" r:id="rId20" xr:uid="{DE35CA32-14B2-456D-AC3C-68C0CFE94D7A}"/>
    <hyperlink ref="H19" r:id="rId21" xr:uid="{9E22B85D-CF34-4DA3-8D9F-92442D740CA6}"/>
    <hyperlink ref="T31" r:id="rId22" xr:uid="{FC975680-9604-4837-AFA1-4529FB43558F}"/>
    <hyperlink ref="Z31" r:id="rId23" xr:uid="{F7AAFB23-F9DF-4623-AD48-E1F94F692144}"/>
    <hyperlink ref="H68" r:id="rId24" xr:uid="{AB7564D1-3C4B-46FF-90D4-8821440A6CB8}"/>
    <hyperlink ref="H54" r:id="rId25" xr:uid="{3DDD3B7B-2E78-4F3E-B8EE-8D3583C430B5}"/>
    <hyperlink ref="H37" r:id="rId26" xr:uid="{4B8EDD29-1DFD-49B0-876A-BF72E24B0B5B}"/>
    <hyperlink ref="Z63" r:id="rId27" xr:uid="{43E51FFD-0B5E-4CE2-BABF-4C03D04C4888}"/>
    <hyperlink ref="Z45" r:id="rId28" xr:uid="{ADD3A44F-D867-433E-9079-B036AB391BB7}"/>
    <hyperlink ref="H64" r:id="rId29" xr:uid="{654DE0F9-4F4A-432A-9E8B-C4D0FE3AA18D}"/>
    <hyperlink ref="Z21" r:id="rId30" xr:uid="{695BB0C8-2747-4C49-B5C6-F16FD96DDB24}"/>
    <hyperlink ref="Z23" r:id="rId31" xr:uid="{E7B83AB1-5040-4702-A397-D097B49362B1}"/>
    <hyperlink ref="Z24" r:id="rId32" xr:uid="{C98A102B-8D05-43EB-ACE9-14B32C498354}"/>
    <hyperlink ref="Z25" r:id="rId33" xr:uid="{47FC7E6A-839D-47BE-94A2-E2B99BEB8B71}"/>
    <hyperlink ref="Z26" r:id="rId34" xr:uid="{A6437A74-5E7B-4070-A9E4-42E99A585099}"/>
    <hyperlink ref="Z27" r:id="rId35" xr:uid="{59AD79F5-2474-429D-B890-6EA7FA371771}"/>
    <hyperlink ref="Z28" r:id="rId36" xr:uid="{1E233B17-3CC4-484A-AA80-1D4399F9D67C}"/>
    <hyperlink ref="Z29" r:id="rId37" xr:uid="{D15D02F6-BF21-4AEB-9757-49F4B3A0D4C9}"/>
    <hyperlink ref="Z30" r:id="rId38" xr:uid="{9D406496-3AD8-4C00-95C1-D7583C913264}"/>
  </hyperlinks>
  <pageMargins left="0.7" right="0.7" top="0.75" bottom="0.75" header="0.3" footer="0.3"/>
  <pageSetup paperSize="9" orientation="portrait" r:id="rId39"/>
  <legacyDrawing r:id="rId40"/>
  <tableParts count="1">
    <tablePart r:id="rId4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31</vt:i4>
      </vt:variant>
    </vt:vector>
  </HeadingPairs>
  <TitlesOfParts>
    <vt:vector size="35" baseType="lpstr">
      <vt:lpstr>Donnees</vt:lpstr>
      <vt:lpstr>A_LIRE</vt:lpstr>
      <vt:lpstr>Recherche_Intervenants</vt:lpstr>
      <vt:lpstr>Adherents_RIPA_2023-2025</vt:lpstr>
      <vt:lpstr>Donnees!Auvergne_Rhône_Alpes</vt:lpstr>
      <vt:lpstr>Auvergne_Rhône_Alpes</vt:lpstr>
      <vt:lpstr>Donnees!Bourgogne_Franche_Comté</vt:lpstr>
      <vt:lpstr>Bourgogne_Franche_Comté</vt:lpstr>
      <vt:lpstr>Donnees!Bretagne</vt:lpstr>
      <vt:lpstr>Bretagne</vt:lpstr>
      <vt:lpstr>Donnees!Categorie</vt:lpstr>
      <vt:lpstr>Categorie</vt:lpstr>
      <vt:lpstr>Donnees!Centre_Val_de_Loire</vt:lpstr>
      <vt:lpstr>Centre_Val_de_Loire</vt:lpstr>
      <vt:lpstr>Donnees!Corse</vt:lpstr>
      <vt:lpstr>Corse</vt:lpstr>
      <vt:lpstr>Donnees!Grand_Est</vt:lpstr>
      <vt:lpstr>Grand_Est</vt:lpstr>
      <vt:lpstr>Donnees!Hauts_de_France</vt:lpstr>
      <vt:lpstr>Hauts_de_France</vt:lpstr>
      <vt:lpstr>Donnees!Ile_de_France</vt:lpstr>
      <vt:lpstr>Ile_de_France</vt:lpstr>
      <vt:lpstr>Donnees!Normandie</vt:lpstr>
      <vt:lpstr>Normandie</vt:lpstr>
      <vt:lpstr>Donnees!Nouvelle_Aquitaine</vt:lpstr>
      <vt:lpstr>Nouvelle_Aquitaine</vt:lpstr>
      <vt:lpstr>Donnees!Occitanie</vt:lpstr>
      <vt:lpstr>Occitanie</vt:lpstr>
      <vt:lpstr>Donnees!Pays_de_la_Loire</vt:lpstr>
      <vt:lpstr>Pays_de_la_Loire</vt:lpstr>
      <vt:lpstr>Donnees!Provence_Alpes_Côte_Azur</vt:lpstr>
      <vt:lpstr>Provence_Alpes_Côte_Azur</vt:lpstr>
      <vt:lpstr>Donnees!Toutes_les_regions</vt:lpstr>
      <vt:lpstr>Toutes_les_regions</vt:lpstr>
      <vt:lpstr>Recherche_Intervenants!Zone_d_impression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LEVASSEUR Cecile</dc:creator>
  <cp:lastModifiedBy>LEVASSEUR Cecile</cp:lastModifiedBy>
  <cp:lastPrinted>2025-04-04T13:21:20Z</cp:lastPrinted>
  <dcterms:created xsi:type="dcterms:W3CDTF">2023-03-01T13:53:59Z</dcterms:created>
  <dcterms:modified xsi:type="dcterms:W3CDTF">2025-04-04T13:22:06Z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2023-03-01T08:52:07-05:00</dcterms:created>
  <dcterms:modified xsi:type="dcterms:W3CDTF">2023-03-01T08:52:07-05:00</dcterms:modified>
  <cp:revision>0</cp:revision>
</cp:coreProperties>
</file>